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activeTab="7"/>
  </bookViews>
  <sheets>
    <sheet name="сводный протокол" sheetId="1" r:id="rId1"/>
    <sheet name="штурм" sheetId="2" r:id="rId2"/>
    <sheet name="защита" sheetId="3" r:id="rId3"/>
    <sheet name="спорт" sheetId="4" r:id="rId4"/>
    <sheet name="стрельба" sheetId="5" r:id="rId5"/>
    <sheet name="строевая" sheetId="6" r:id="rId6"/>
    <sheet name="история" sheetId="7" r:id="rId7"/>
    <sheet name="1 км среднее" sheetId="8" r:id="rId8"/>
    <sheet name="Лист2" sheetId="9" r:id="rId9"/>
  </sheets>
  <definedNames>
    <definedName name="_xlnm.Print_Area" localSheetId="2">защита!$A$1:$F$34</definedName>
    <definedName name="_xlnm.Print_Area" localSheetId="6">история!$A$1:$D$34</definedName>
    <definedName name="_xlnm.Print_Area" localSheetId="0">'сводный протокол'!$A$1:$N$34</definedName>
    <definedName name="_xlnm.Print_Area" localSheetId="3">спорт!$A$1:$N$34</definedName>
    <definedName name="_xlnm.Print_Area" localSheetId="4">стрельба!$A$1:$D$34</definedName>
    <definedName name="_xlnm.Print_Area" localSheetId="5">строевая!$A$1:$D$34</definedName>
    <definedName name="_xlnm.Print_Area" localSheetId="1">штурм!$A$1:$F$34</definedName>
  </definedNames>
  <calcPr calcId="145621"/>
</workbook>
</file>

<file path=xl/calcChain.xml><?xml version="1.0" encoding="utf-8"?>
<calcChain xmlns="http://schemas.openxmlformats.org/spreadsheetml/2006/main">
  <c r="M4" i="4" l="1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" i="4"/>
  <c r="K20" i="4"/>
  <c r="K12" i="4"/>
  <c r="K8" i="4"/>
  <c r="K9" i="4"/>
  <c r="K10" i="4"/>
  <c r="K11" i="4"/>
  <c r="K3" i="4"/>
  <c r="K4" i="4"/>
  <c r="K30" i="4"/>
  <c r="K29" i="4"/>
  <c r="K28" i="4"/>
  <c r="K26" i="4"/>
  <c r="K27" i="4"/>
  <c r="K25" i="4"/>
  <c r="K24" i="4"/>
  <c r="K21" i="4"/>
  <c r="K19" i="4"/>
  <c r="K17" i="4"/>
  <c r="K18" i="4"/>
  <c r="K16" i="4"/>
  <c r="K13" i="4"/>
  <c r="K6" i="4"/>
  <c r="K7" i="4"/>
  <c r="K5" i="4"/>
  <c r="K14" i="4"/>
  <c r="K22" i="4"/>
  <c r="K31" i="4"/>
  <c r="K32" i="4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" i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E3" i="8"/>
  <c r="E4" i="8"/>
  <c r="E5" i="8"/>
  <c r="E6" i="8"/>
  <c r="E7" i="8"/>
  <c r="E8" i="8"/>
  <c r="E9" i="8"/>
  <c r="E10" i="8"/>
  <c r="E11" i="8"/>
  <c r="E12" i="8"/>
  <c r="E13" i="8"/>
  <c r="E14" i="8"/>
  <c r="F10" i="8" s="1"/>
  <c r="E15" i="8"/>
  <c r="E16" i="8"/>
  <c r="E17" i="8"/>
  <c r="F17" i="8" s="1"/>
  <c r="E18" i="8"/>
  <c r="F18" i="8" s="1"/>
  <c r="E19" i="8"/>
  <c r="F19" i="8" s="1"/>
  <c r="E20" i="8"/>
  <c r="E21" i="8"/>
  <c r="F21" i="8" s="1"/>
  <c r="E22" i="8"/>
  <c r="F22" i="8" s="1"/>
  <c r="E23" i="8"/>
  <c r="F23" i="8" s="1"/>
  <c r="E24" i="8"/>
  <c r="E25" i="8"/>
  <c r="F25" i="8" s="1"/>
  <c r="E26" i="8"/>
  <c r="F26" i="8" s="1"/>
  <c r="E27" i="8"/>
  <c r="F27" i="8" s="1"/>
  <c r="E28" i="8"/>
  <c r="E29" i="8"/>
  <c r="F29" i="8" s="1"/>
  <c r="E30" i="8"/>
  <c r="F30" i="8" s="1"/>
  <c r="E31" i="8"/>
  <c r="F31" i="8" s="1"/>
  <c r="E2" i="8"/>
  <c r="F28" i="8"/>
  <c r="F24" i="8"/>
  <c r="F20" i="8"/>
  <c r="F16" i="8"/>
  <c r="F14" i="8"/>
  <c r="F12" i="8"/>
  <c r="F8" i="8"/>
  <c r="F13" i="8" l="1"/>
  <c r="F15" i="8"/>
  <c r="F9" i="8"/>
  <c r="F7" i="8"/>
  <c r="F11" i="8"/>
  <c r="F6" i="8"/>
  <c r="F5" i="8"/>
  <c r="F4" i="8"/>
  <c r="F2" i="8"/>
  <c r="F3" i="8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" i="4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" i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32" i="5"/>
  <c r="H32" i="1" s="1"/>
  <c r="D31" i="5"/>
  <c r="H31" i="1" s="1"/>
  <c r="D30" i="5"/>
  <c r="H30" i="1" s="1"/>
  <c r="D29" i="5"/>
  <c r="H29" i="1" s="1"/>
  <c r="D28" i="5"/>
  <c r="H28" i="1" s="1"/>
  <c r="D27" i="5"/>
  <c r="H27" i="1" s="1"/>
  <c r="D26" i="5"/>
  <c r="H26" i="1" s="1"/>
  <c r="D25" i="5"/>
  <c r="H25" i="1" s="1"/>
  <c r="D24" i="5"/>
  <c r="H24" i="1" s="1"/>
  <c r="D23" i="5"/>
  <c r="H23" i="1" s="1"/>
  <c r="D22" i="5"/>
  <c r="H22" i="1" s="1"/>
  <c r="D21" i="5"/>
  <c r="H21" i="1" s="1"/>
  <c r="D20" i="5"/>
  <c r="H20" i="1" s="1"/>
  <c r="D19" i="5"/>
  <c r="H19" i="1" s="1"/>
  <c r="D18" i="5"/>
  <c r="H18" i="1" s="1"/>
  <c r="D17" i="5"/>
  <c r="H17" i="1" s="1"/>
  <c r="D16" i="5"/>
  <c r="H16" i="1" s="1"/>
  <c r="D15" i="5"/>
  <c r="H15" i="1" s="1"/>
  <c r="D14" i="5"/>
  <c r="H14" i="1" s="1"/>
  <c r="D13" i="5"/>
  <c r="H13" i="1" s="1"/>
  <c r="D12" i="5"/>
  <c r="H12" i="1" s="1"/>
  <c r="D11" i="5"/>
  <c r="H11" i="1" s="1"/>
  <c r="D10" i="5"/>
  <c r="H10" i="1" s="1"/>
  <c r="D9" i="5"/>
  <c r="H9" i="1" s="1"/>
  <c r="D8" i="5"/>
  <c r="H8" i="1" s="1"/>
  <c r="D7" i="5"/>
  <c r="H7" i="1" s="1"/>
  <c r="D6" i="5"/>
  <c r="H6" i="1" s="1"/>
  <c r="D5" i="5"/>
  <c r="H5" i="1" s="1"/>
  <c r="D4" i="5"/>
  <c r="H4" i="1" s="1"/>
  <c r="D3" i="5"/>
  <c r="H3" i="1" s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D3" i="4"/>
  <c r="D7" i="4"/>
  <c r="D8" i="4"/>
  <c r="D10" i="4"/>
  <c r="D9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6" i="4"/>
  <c r="D5" i="4"/>
  <c r="D4" i="4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" i="2"/>
  <c r="F3" i="2" l="1"/>
  <c r="C3" i="1" s="1"/>
  <c r="F5" i="3"/>
  <c r="F29" i="2"/>
  <c r="C29" i="1" s="1"/>
  <c r="F17" i="2"/>
  <c r="C17" i="1" s="1"/>
  <c r="F9" i="2"/>
  <c r="C9" i="1" s="1"/>
  <c r="F28" i="2"/>
  <c r="C28" i="1" s="1"/>
  <c r="F24" i="2"/>
  <c r="C24" i="1" s="1"/>
  <c r="F16" i="2"/>
  <c r="C16" i="1" s="1"/>
  <c r="F4" i="2"/>
  <c r="C4" i="1" s="1"/>
  <c r="F31" i="2"/>
  <c r="C31" i="1" s="1"/>
  <c r="F27" i="2"/>
  <c r="C27" i="1" s="1"/>
  <c r="F23" i="2"/>
  <c r="C23" i="1" s="1"/>
  <c r="F19" i="2"/>
  <c r="C19" i="1" s="1"/>
  <c r="F15" i="2"/>
  <c r="C15" i="1" s="1"/>
  <c r="F11" i="2"/>
  <c r="C11" i="1" s="1"/>
  <c r="F7" i="2"/>
  <c r="C7" i="1" s="1"/>
  <c r="F25" i="2"/>
  <c r="C25" i="1" s="1"/>
  <c r="F13" i="2"/>
  <c r="C13" i="1" s="1"/>
  <c r="F32" i="2"/>
  <c r="C32" i="1" s="1"/>
  <c r="F20" i="2"/>
  <c r="C20" i="1" s="1"/>
  <c r="F12" i="2"/>
  <c r="C12" i="1" s="1"/>
  <c r="F8" i="2"/>
  <c r="C8" i="1" s="1"/>
  <c r="F30" i="2"/>
  <c r="C30" i="1" s="1"/>
  <c r="F26" i="2"/>
  <c r="C26" i="1" s="1"/>
  <c r="F22" i="2"/>
  <c r="C22" i="1" s="1"/>
  <c r="F18" i="2"/>
  <c r="C18" i="1" s="1"/>
  <c r="F14" i="2"/>
  <c r="C14" i="1" s="1"/>
  <c r="F10" i="2"/>
  <c r="C10" i="1" s="1"/>
  <c r="F6" i="2"/>
  <c r="C6" i="1" s="1"/>
  <c r="F21" i="2"/>
  <c r="C21" i="1" s="1"/>
  <c r="F5" i="2"/>
  <c r="C5" i="1" s="1"/>
  <c r="F13" i="3"/>
  <c r="F21" i="3"/>
  <c r="F29" i="3"/>
  <c r="F6" i="3"/>
  <c r="F14" i="3"/>
  <c r="F18" i="3"/>
  <c r="D18" i="1" s="1"/>
  <c r="F30" i="3"/>
  <c r="D30" i="1" s="1"/>
  <c r="F3" i="3"/>
  <c r="F7" i="3"/>
  <c r="D7" i="1" s="1"/>
  <c r="F11" i="3"/>
  <c r="F15" i="3"/>
  <c r="D15" i="1" s="1"/>
  <c r="F19" i="3"/>
  <c r="F23" i="3"/>
  <c r="F27" i="3"/>
  <c r="D27" i="1" s="1"/>
  <c r="F31" i="3"/>
  <c r="F9" i="3"/>
  <c r="D9" i="1" s="1"/>
  <c r="F17" i="3"/>
  <c r="D17" i="1" s="1"/>
  <c r="F25" i="3"/>
  <c r="F10" i="3"/>
  <c r="D10" i="1" s="1"/>
  <c r="F22" i="3"/>
  <c r="D22" i="1" s="1"/>
  <c r="F26" i="3"/>
  <c r="D26" i="1" s="1"/>
  <c r="F4" i="3"/>
  <c r="D4" i="1" s="1"/>
  <c r="F8" i="3"/>
  <c r="D8" i="1" s="1"/>
  <c r="F12" i="3"/>
  <c r="D12" i="1" s="1"/>
  <c r="F16" i="3"/>
  <c r="D16" i="1" s="1"/>
  <c r="F20" i="3"/>
  <c r="F24" i="3"/>
  <c r="D24" i="1" s="1"/>
  <c r="F28" i="3"/>
  <c r="D28" i="1" s="1"/>
  <c r="F32" i="3"/>
  <c r="D32" i="1" s="1"/>
  <c r="D23" i="1" l="1"/>
  <c r="D14" i="1"/>
  <c r="D13" i="1"/>
  <c r="D19" i="1"/>
  <c r="D3" i="1"/>
  <c r="D6" i="1"/>
  <c r="D31" i="1"/>
  <c r="D29" i="1"/>
  <c r="D5" i="1"/>
  <c r="D20" i="1"/>
  <c r="D25" i="1"/>
  <c r="D11" i="1"/>
  <c r="D21" i="1"/>
  <c r="L17" i="4"/>
  <c r="L22" i="4"/>
  <c r="L23" i="4"/>
  <c r="L8" i="4"/>
  <c r="L15" i="4"/>
  <c r="L14" i="4"/>
  <c r="L9" i="4"/>
  <c r="L7" i="4"/>
  <c r="L6" i="4"/>
  <c r="L32" i="4"/>
  <c r="L31" i="4"/>
  <c r="L30" i="4"/>
  <c r="L25" i="4"/>
  <c r="L16" i="4"/>
  <c r="L19" i="4"/>
  <c r="L3" i="4"/>
  <c r="L18" i="4"/>
  <c r="L29" i="4"/>
  <c r="L13" i="4"/>
  <c r="L28" i="4"/>
  <c r="L12" i="4"/>
  <c r="L24" i="4"/>
  <c r="L4" i="4"/>
  <c r="L27" i="4"/>
  <c r="L11" i="4"/>
  <c r="L26" i="4"/>
  <c r="L10" i="4"/>
  <c r="L21" i="4"/>
  <c r="L5" i="4"/>
  <c r="L20" i="4"/>
  <c r="G13" i="1" l="1"/>
  <c r="G9" i="1"/>
  <c r="G20" i="1"/>
  <c r="M20" i="1" s="1"/>
  <c r="N20" i="1" s="1"/>
  <c r="G26" i="1"/>
  <c r="G24" i="1"/>
  <c r="G29" i="1"/>
  <c r="G16" i="1"/>
  <c r="G32" i="1"/>
  <c r="G14" i="1"/>
  <c r="G22" i="1"/>
  <c r="G10" i="1"/>
  <c r="G4" i="1"/>
  <c r="G31" i="1"/>
  <c r="G5" i="1"/>
  <c r="G11" i="1"/>
  <c r="G12" i="1"/>
  <c r="G18" i="1"/>
  <c r="G25" i="1"/>
  <c r="G6" i="1"/>
  <c r="G15" i="1"/>
  <c r="G17" i="1"/>
  <c r="G19" i="1"/>
  <c r="G23" i="1"/>
  <c r="G21" i="1"/>
  <c r="K21" i="1" s="1"/>
  <c r="G27" i="1"/>
  <c r="M27" i="1" s="1"/>
  <c r="N27" i="1" s="1"/>
  <c r="G28" i="1"/>
  <c r="G3" i="1"/>
  <c r="G30" i="1"/>
  <c r="G7" i="1"/>
  <c r="G8" i="1"/>
  <c r="K27" i="1" l="1"/>
  <c r="M7" i="1"/>
  <c r="N7" i="1" s="1"/>
  <c r="K20" i="1"/>
  <c r="M15" i="1"/>
  <c r="N15" i="1" s="1"/>
  <c r="M28" i="1"/>
  <c r="N28" i="1" s="1"/>
  <c r="M3" i="1"/>
  <c r="N3" i="1" s="1"/>
  <c r="K23" i="1"/>
  <c r="M6" i="1"/>
  <c r="N6" i="1" s="1"/>
  <c r="K11" i="1"/>
  <c r="K31" i="1"/>
  <c r="K16" i="1"/>
  <c r="K12" i="1"/>
  <c r="M19" i="1"/>
  <c r="N19" i="1" s="1"/>
  <c r="M13" i="1"/>
  <c r="N13" i="1" s="1"/>
  <c r="M17" i="1"/>
  <c r="N17" i="1" s="1"/>
  <c r="M18" i="1"/>
  <c r="N18" i="1" s="1"/>
  <c r="K10" i="1"/>
  <c r="K14" i="1"/>
  <c r="K24" i="1"/>
  <c r="M30" i="1"/>
  <c r="N30" i="1" s="1"/>
  <c r="M22" i="1"/>
  <c r="N22" i="1" s="1"/>
  <c r="M29" i="1"/>
  <c r="N29" i="1" s="1"/>
  <c r="M4" i="1"/>
  <c r="N4" i="1" s="1"/>
  <c r="M25" i="1"/>
  <c r="N25" i="1" s="1"/>
  <c r="K5" i="1"/>
  <c r="K9" i="1"/>
  <c r="M21" i="1"/>
  <c r="N21" i="1" s="1"/>
  <c r="K32" i="1"/>
  <c r="K26" i="1"/>
  <c r="K8" i="1"/>
  <c r="K19" i="1"/>
  <c r="K7" i="1"/>
  <c r="M16" i="1"/>
  <c r="N16" i="1" s="1"/>
  <c r="K28" i="1"/>
  <c r="K15" i="1"/>
  <c r="K6" i="1"/>
  <c r="K13" i="1"/>
  <c r="M9" i="1"/>
  <c r="N9" i="1" s="1"/>
  <c r="M14" i="1"/>
  <c r="N14" i="1" s="1"/>
  <c r="M23" i="1"/>
  <c r="N23" i="1" s="1"/>
  <c r="K3" i="1"/>
  <c r="M8" i="1"/>
  <c r="N8" i="1" s="1"/>
  <c r="M26" i="1"/>
  <c r="N26" i="1" s="1"/>
  <c r="M11" i="1"/>
  <c r="N11" i="1" s="1"/>
  <c r="K18" i="1"/>
  <c r="K30" i="1"/>
  <c r="K29" i="1"/>
  <c r="K17" i="1"/>
  <c r="M31" i="1"/>
  <c r="N31" i="1" s="1"/>
  <c r="K22" i="1"/>
  <c r="M32" i="1"/>
  <c r="N32" i="1" s="1"/>
  <c r="M5" i="1"/>
  <c r="N5" i="1" s="1"/>
  <c r="M12" i="1"/>
  <c r="N12" i="1" s="1"/>
  <c r="K4" i="1"/>
  <c r="K25" i="1"/>
  <c r="M10" i="1"/>
  <c r="N10" i="1" s="1"/>
  <c r="M24" i="1"/>
  <c r="N24" i="1" s="1"/>
</calcChain>
</file>

<file path=xl/sharedStrings.xml><?xml version="1.0" encoding="utf-8"?>
<sst xmlns="http://schemas.openxmlformats.org/spreadsheetml/2006/main" count="322" uniqueCount="77">
  <si>
    <t>МБОУ лицей №3 г. Минеральные Воды</t>
  </si>
  <si>
    <t>МБОУ гимназия № 103 г. Минеральные Воды</t>
  </si>
  <si>
    <t>МБОУ лицей № 104 г. Минеральные Воды</t>
  </si>
  <si>
    <t>МБОУ СОШ № 1 г. Минеральные Воды</t>
  </si>
  <si>
    <t>МКОУ гимназия № 2 г. Минеральные Воды</t>
  </si>
  <si>
    <t>МКОУ СОШ № 5 г. Минеральные Воды</t>
  </si>
  <si>
    <t>МКОУ СОШ№ 6 г. Минеральные Воды</t>
  </si>
  <si>
    <t>МБОУ СОШ № 7 г. Минеральные Воды</t>
  </si>
  <si>
    <t>МБОУ СОШ № 20 г. Минеральные Воды</t>
  </si>
  <si>
    <t>МБОУ СОШ № 111 г. Минеральные Воды</t>
  </si>
  <si>
    <t>МКОУ ООШ № 12 п. Ленинский</t>
  </si>
  <si>
    <t xml:space="preserve">Образовательное учреждение </t>
  </si>
  <si>
    <t>Штурм</t>
  </si>
  <si>
    <t xml:space="preserve">Защита </t>
  </si>
  <si>
    <t>Стрельба</t>
  </si>
  <si>
    <t>Строевая</t>
  </si>
  <si>
    <t xml:space="preserve">История </t>
  </si>
  <si>
    <t>время</t>
  </si>
  <si>
    <t>штрафы</t>
  </si>
  <si>
    <t>результат</t>
  </si>
  <si>
    <t>место</t>
  </si>
  <si>
    <t>№</t>
  </si>
  <si>
    <t>бег 1000</t>
  </si>
  <si>
    <t>бег 60</t>
  </si>
  <si>
    <t>Подтягивание (раз)</t>
  </si>
  <si>
    <t>место 1000</t>
  </si>
  <si>
    <t>место 60</t>
  </si>
  <si>
    <t>Отжимание (раз)</t>
  </si>
  <si>
    <t>Баллы (сумма)</t>
  </si>
  <si>
    <t>место силовые</t>
  </si>
  <si>
    <t>количество баллов</t>
  </si>
  <si>
    <t>Итоговое место</t>
  </si>
  <si>
    <t xml:space="preserve">МБОУ СОШ № 1 с. Канглы </t>
  </si>
  <si>
    <t xml:space="preserve">МКОУ СОШ № 2 с. Греческое </t>
  </si>
  <si>
    <t xml:space="preserve">МБОУ СОШ № 3 с. Гражданское </t>
  </si>
  <si>
    <t xml:space="preserve">МКОУ СОШ №4 с. Нижняя Александровка </t>
  </si>
  <si>
    <t xml:space="preserve">МБОУ СОШ № 5 с Прикумское </t>
  </si>
  <si>
    <t xml:space="preserve">МКОУ СОШ № 6 с.Нагутское </t>
  </si>
  <si>
    <t xml:space="preserve">МБОУ СОШ № 7 с. Марьины Колодцы </t>
  </si>
  <si>
    <t xml:space="preserve">МБОУ СОШ №8 с.Левокумка </t>
  </si>
  <si>
    <t xml:space="preserve">МКОУ СОШ №8 с.Ульяновка </t>
  </si>
  <si>
    <t xml:space="preserve">МКОУ СОШ № 9 с. Розовка </t>
  </si>
  <si>
    <t xml:space="preserve">МКОУ СОШ № 10 х. Перевальный </t>
  </si>
  <si>
    <t xml:space="preserve">МБОУ СОШ № 11 п. Новотерский </t>
  </si>
  <si>
    <t xml:space="preserve">МКОУ СОШ № 14 х. Красный Пахарь </t>
  </si>
  <si>
    <t xml:space="preserve">МКОУ СОШ № 15 х. Садовый </t>
  </si>
  <si>
    <t xml:space="preserve">МКОУ СОШ № 17 с. Сунжа </t>
  </si>
  <si>
    <t xml:space="preserve">МКОУ СОШ № 18 п. Загорский </t>
  </si>
  <si>
    <t xml:space="preserve">МБОУ СОШ № 19 с. Побегайловка </t>
  </si>
  <si>
    <t xml:space="preserve">МКОУ ООШ № 25 п. Бородыновка </t>
  </si>
  <si>
    <t xml:space="preserve">МКОУ СОШ № 4  пос. Анджиевский </t>
  </si>
  <si>
    <t>Сумма мест</t>
  </si>
  <si>
    <t>итоговое место</t>
  </si>
  <si>
    <t>Сумма мест (1 этап)</t>
  </si>
  <si>
    <t>Промежуточное место (1 этап)</t>
  </si>
  <si>
    <t>сумма мест</t>
  </si>
  <si>
    <t>Сводный протокол финала юнармейской игры Зарница 2019-2020 года</t>
  </si>
  <si>
    <t xml:space="preserve">МКОУ СОШ № 4 пос. Анджиевский </t>
  </si>
  <si>
    <t>Протокол конкурса "Штурм" финала юнармейской игры Зарница 2019-2020 года</t>
  </si>
  <si>
    <t>Протокол конкурса "Защита" финала юнармейской игры Зарница 2019-2020 года</t>
  </si>
  <si>
    <t>Сводный протокол спортивного конкурса финала юнармейской игры Зарница 2019-2020 года</t>
  </si>
  <si>
    <t>Протокол конкурса по стрельбе из пневматической винтовки финала юнармейской игры Зарница 2019-2020 года</t>
  </si>
  <si>
    <t>Протокол конкурса по строевой подготовке финала юнармейской игры Зарница 2019-2020 года</t>
  </si>
  <si>
    <t>Протокол конкурса по знанинию истории Отечества финала юнармейской игры Зарница 2019-2020 года</t>
  </si>
  <si>
    <t>Главный судья</t>
  </si>
  <si>
    <t>Главный секретарь</t>
  </si>
  <si>
    <t>\__________\______________________\</t>
  </si>
  <si>
    <t>Главный судья           \__________\______________________\</t>
  </si>
  <si>
    <t>Главный секретарь   \__________\______________________\</t>
  </si>
  <si>
    <t>первый</t>
  </si>
  <si>
    <t>последний</t>
  </si>
  <si>
    <t>средний</t>
  </si>
  <si>
    <t>1000 м</t>
  </si>
  <si>
    <t>60 м</t>
  </si>
  <si>
    <t>Силовые</t>
  </si>
  <si>
    <t>Отжимание (баллы) 1раз*0,17</t>
  </si>
  <si>
    <t>Подтягивание (баллы) 1 раз *0,5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</si>
</sst>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;@"/>
    <numFmt numFmtId="165" formatCode="[h]:mm:ss;@"/>
    <numFmt numFmtId="166" formatCode="mm:ss.0;@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5" borderId="4" applyAlignment="0">
      <alignment horizontal="center" vertical="top"/>
    </xf>
  </cellStyleXfs>
  <cellXfs count="66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top"/>
    </xf>
    <xf numFmtId="164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2" fillId="5" borderId="4" xfId="4" applyAlignment="1">
      <alignment horizontal="center" vertical="top"/>
    </xf>
    <xf numFmtId="0" fontId="0" fillId="0" borderId="4" xfId="0" applyFont="1" applyBorder="1" applyAlignment="1">
      <alignment vertical="top"/>
    </xf>
    <xf numFmtId="0" fontId="2" fillId="5" borderId="4" xfId="4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 vertical="center"/>
    </xf>
    <xf numFmtId="0" fontId="1" fillId="3" borderId="4" xfId="2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2" fillId="5" borderId="4" xfId="4" applyAlignment="1">
      <alignment horizontal="center" vertical="center"/>
    </xf>
    <xf numFmtId="0" fontId="2" fillId="5" borderId="4" xfId="4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0" fontId="2" fillId="2" borderId="4" xfId="1" applyNumberFormat="1" applyBorder="1" applyAlignment="1">
      <alignment horizontal="center" vertical="center"/>
    </xf>
    <xf numFmtId="164" fontId="2" fillId="5" borderId="4" xfId="0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>
      <alignment horizontal="center" vertical="top"/>
    </xf>
    <xf numFmtId="164" fontId="0" fillId="0" borderId="4" xfId="0" applyNumberFormat="1" applyFont="1" applyBorder="1" applyAlignment="1">
      <alignment horizontal="center" vertical="top"/>
    </xf>
    <xf numFmtId="0" fontId="2" fillId="5" borderId="4" xfId="4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3" borderId="4" xfId="2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" fillId="5" borderId="4" xfId="4" applyBorder="1" applyAlignment="1">
      <alignment vertical="top"/>
    </xf>
    <xf numFmtId="0" fontId="0" fillId="0" borderId="7" xfId="0" applyBorder="1"/>
    <xf numFmtId="0" fontId="0" fillId="0" borderId="7" xfId="0" applyBorder="1" applyAlignment="1">
      <alignment vertical="center"/>
    </xf>
    <xf numFmtId="0" fontId="1" fillId="3" borderId="7" xfId="2" applyBorder="1" applyAlignment="1">
      <alignment vertical="center" wrapText="1"/>
    </xf>
    <xf numFmtId="0" fontId="3" fillId="4" borderId="7" xfId="3" applyBorder="1"/>
    <xf numFmtId="0" fontId="3" fillId="4" borderId="8" xfId="3" applyBorder="1"/>
    <xf numFmtId="0" fontId="1" fillId="3" borderId="2" xfId="2" applyBorder="1"/>
    <xf numFmtId="0" fontId="0" fillId="0" borderId="3" xfId="0" applyBorder="1"/>
    <xf numFmtId="0" fontId="2" fillId="5" borderId="2" xfId="4" applyBorder="1" applyAlignment="1">
      <alignment horizontal="center" vertical="center" wrapText="1"/>
    </xf>
    <xf numFmtId="0" fontId="2" fillId="5" borderId="5" xfId="4" applyBorder="1" applyAlignment="1">
      <alignment horizontal="center" vertical="center" wrapText="1"/>
    </xf>
    <xf numFmtId="0" fontId="2" fillId="5" borderId="9" xfId="4" applyBorder="1" applyAlignment="1">
      <alignment horizontal="center" vertical="center" wrapText="1"/>
    </xf>
    <xf numFmtId="0" fontId="0" fillId="0" borderId="2" xfId="0" applyBorder="1"/>
    <xf numFmtId="0" fontId="0" fillId="0" borderId="10" xfId="0" applyBorder="1"/>
    <xf numFmtId="0" fontId="0" fillId="0" borderId="10" xfId="0" applyBorder="1" applyAlignment="1">
      <alignment vertical="center"/>
    </xf>
    <xf numFmtId="0" fontId="1" fillId="3" borderId="10" xfId="2" applyBorder="1" applyAlignment="1">
      <alignment vertical="center" wrapText="1"/>
    </xf>
    <xf numFmtId="0" fontId="0" fillId="0" borderId="0" xfId="0" applyBorder="1"/>
    <xf numFmtId="0" fontId="0" fillId="0" borderId="0" xfId="0" applyFill="1" applyBorder="1" applyAlignment="1">
      <alignment vertical="center"/>
    </xf>
    <xf numFmtId="165" fontId="2" fillId="5" borderId="4" xfId="4" applyNumberFormat="1" applyBorder="1" applyAlignment="1">
      <alignment horizontal="center" vertical="center"/>
    </xf>
    <xf numFmtId="165" fontId="0" fillId="0" borderId="0" xfId="0" applyNumberFormat="1" applyBorder="1"/>
    <xf numFmtId="165" fontId="0" fillId="0" borderId="0" xfId="0" applyNumberFormat="1" applyAlignment="1">
      <alignment horizontal="center" vertical="center"/>
    </xf>
    <xf numFmtId="166" fontId="0" fillId="0" borderId="4" xfId="0" applyNumberFormat="1" applyFont="1" applyBorder="1" applyAlignment="1">
      <alignment horizontal="center" vertical="center"/>
    </xf>
    <xf numFmtId="0" fontId="2" fillId="5" borderId="2" xfId="4" applyBorder="1" applyAlignment="1">
      <alignment vertical="top"/>
    </xf>
    <xf numFmtId="0" fontId="0" fillId="0" borderId="2" xfId="0" applyFont="1" applyBorder="1" applyAlignment="1">
      <alignment vertical="top"/>
    </xf>
    <xf numFmtId="0" fontId="3" fillId="6" borderId="7" xfId="0" applyFont="1" applyFill="1" applyBorder="1"/>
    <xf numFmtId="20" fontId="0" fillId="0" borderId="7" xfId="0" applyNumberFormat="1" applyBorder="1"/>
    <xf numFmtId="166" fontId="0" fillId="0" borderId="4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wrapText="1"/>
    </xf>
  </cellXfs>
  <cellStyles count="5">
    <cellStyle name="20% - Акцент1" xfId="2" builtinId="30"/>
    <cellStyle name="60% - Акцент1" xfId="3" builtinId="32"/>
    <cellStyle name="Контрольная ячейка" xfId="1" builtinId="23"/>
    <cellStyle name="Обычный" xfId="0" builtinId="0"/>
    <cellStyle name="Стиль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70" zoomScaleNormal="70" zoomScalePageLayoutView="40" workbookViewId="0">
      <selection activeCell="L3" sqref="L3:L32"/>
    </sheetView>
  </sheetViews>
  <sheetFormatPr defaultRowHeight="15" x14ac:dyDescent="0.25"/>
  <cols>
    <col min="1" max="1" width="3.7109375" customWidth="1"/>
    <col min="2" max="2" width="40.5703125" style="1" customWidth="1"/>
    <col min="3" max="6" width="10.7109375" customWidth="1"/>
    <col min="7" max="7" width="12" customWidth="1"/>
    <col min="8" max="10" width="10.7109375" customWidth="1"/>
    <col min="11" max="11" width="12" customWidth="1"/>
    <col min="12" max="12" width="11.42578125" customWidth="1"/>
  </cols>
  <sheetData>
    <row r="1" spans="1:14" x14ac:dyDescent="0.25">
      <c r="A1" s="61" t="s">
        <v>56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45.75" customHeight="1" x14ac:dyDescent="0.25">
      <c r="A2" s="17"/>
      <c r="B2" s="23" t="s">
        <v>11</v>
      </c>
      <c r="C2" s="17" t="s">
        <v>12</v>
      </c>
      <c r="D2" s="17" t="s">
        <v>13</v>
      </c>
      <c r="E2" s="17" t="s">
        <v>72</v>
      </c>
      <c r="F2" s="17" t="s">
        <v>73</v>
      </c>
      <c r="G2" s="17" t="s">
        <v>74</v>
      </c>
      <c r="H2" s="17" t="s">
        <v>14</v>
      </c>
      <c r="I2" s="17" t="s">
        <v>15</v>
      </c>
      <c r="J2" s="43" t="s">
        <v>16</v>
      </c>
      <c r="K2" s="30" t="s">
        <v>53</v>
      </c>
      <c r="L2" s="44" t="s">
        <v>54</v>
      </c>
      <c r="M2" s="30" t="s">
        <v>51</v>
      </c>
      <c r="N2" s="30" t="s">
        <v>31</v>
      </c>
    </row>
    <row r="3" spans="1:14" x14ac:dyDescent="0.25">
      <c r="A3" s="36">
        <v>1</v>
      </c>
      <c r="B3" s="37" t="s">
        <v>3</v>
      </c>
      <c r="C3" s="38">
        <f>штурм!F3</f>
        <v>14</v>
      </c>
      <c r="D3" s="38">
        <f>защита!F3</f>
        <v>20</v>
      </c>
      <c r="E3" s="38">
        <f>спорт!D3</f>
        <v>24</v>
      </c>
      <c r="F3" s="38">
        <f>спорт!F3</f>
        <v>7</v>
      </c>
      <c r="G3" s="38">
        <f>спорт!L3</f>
        <v>17</v>
      </c>
      <c r="H3" s="38">
        <f>стрельба!D3</f>
        <v>23</v>
      </c>
      <c r="I3" s="39" t="e">
        <f>строевая!D3</f>
        <v>#N/A</v>
      </c>
      <c r="J3" s="40" t="e">
        <f>история!D3</f>
        <v>#N/A</v>
      </c>
      <c r="K3" s="41">
        <f>SUM(C3:H3)</f>
        <v>105</v>
      </c>
      <c r="L3" s="20"/>
      <c r="M3" s="42" t="e">
        <f>SUM(C3:J3)</f>
        <v>#N/A</v>
      </c>
      <c r="N3" s="20" t="e">
        <f>RANK(M3,M3:M32,1)</f>
        <v>#N/A</v>
      </c>
    </row>
    <row r="4" spans="1:14" x14ac:dyDescent="0.25">
      <c r="A4" s="36">
        <v>2</v>
      </c>
      <c r="B4" s="37" t="s">
        <v>4</v>
      </c>
      <c r="C4" s="38">
        <f>штурм!F4</f>
        <v>5</v>
      </c>
      <c r="D4" s="38">
        <f>защита!F4</f>
        <v>11</v>
      </c>
      <c r="E4" s="38">
        <f>спорт!D4</f>
        <v>5</v>
      </c>
      <c r="F4" s="38">
        <f>спорт!F4</f>
        <v>12</v>
      </c>
      <c r="G4" s="38">
        <f>спорт!L4</f>
        <v>20</v>
      </c>
      <c r="H4" s="38">
        <f>стрельба!D4</f>
        <v>11</v>
      </c>
      <c r="I4" s="39" t="e">
        <f>строевая!D4</f>
        <v>#N/A</v>
      </c>
      <c r="J4" s="40" t="e">
        <f>история!D4</f>
        <v>#N/A</v>
      </c>
      <c r="K4" s="41">
        <f t="shared" ref="K4:K32" si="0">SUM(C4:H4)</f>
        <v>64</v>
      </c>
      <c r="L4" s="20"/>
      <c r="M4" s="42" t="e">
        <f t="shared" ref="M4:M32" si="1">SUM(C4:J4)</f>
        <v>#N/A</v>
      </c>
      <c r="N4" s="20" t="e">
        <f>RANK(M4,M3:M32,1)</f>
        <v>#N/A</v>
      </c>
    </row>
    <row r="5" spans="1:14" x14ac:dyDescent="0.25">
      <c r="A5" s="36">
        <v>3</v>
      </c>
      <c r="B5" s="37" t="s">
        <v>0</v>
      </c>
      <c r="C5" s="38">
        <f>штурм!F5</f>
        <v>16</v>
      </c>
      <c r="D5" s="38">
        <f>защита!F5</f>
        <v>5</v>
      </c>
      <c r="E5" s="38">
        <f>спорт!D5</f>
        <v>18</v>
      </c>
      <c r="F5" s="38">
        <f>спорт!F5</f>
        <v>19</v>
      </c>
      <c r="G5" s="38">
        <f>спорт!L5</f>
        <v>4</v>
      </c>
      <c r="H5" s="38">
        <f>стрельба!D5</f>
        <v>13</v>
      </c>
      <c r="I5" s="39" t="e">
        <f>строевая!D5</f>
        <v>#N/A</v>
      </c>
      <c r="J5" s="40" t="e">
        <f>история!D5</f>
        <v>#N/A</v>
      </c>
      <c r="K5" s="41">
        <f t="shared" si="0"/>
        <v>75</v>
      </c>
      <c r="L5" s="20"/>
      <c r="M5" s="42" t="e">
        <f t="shared" si="1"/>
        <v>#N/A</v>
      </c>
      <c r="N5" s="20" t="e">
        <f>RANK(M5,M3:M32,1)</f>
        <v>#N/A</v>
      </c>
    </row>
    <row r="6" spans="1:14" x14ac:dyDescent="0.25">
      <c r="A6" s="36">
        <v>4</v>
      </c>
      <c r="B6" s="37" t="s">
        <v>50</v>
      </c>
      <c r="C6" s="38">
        <f>штурм!F6</f>
        <v>26</v>
      </c>
      <c r="D6" s="38">
        <f>защита!F6</f>
        <v>24</v>
      </c>
      <c r="E6" s="38">
        <f>спорт!D6</f>
        <v>26</v>
      </c>
      <c r="F6" s="38">
        <f>спорт!F6</f>
        <v>21</v>
      </c>
      <c r="G6" s="38">
        <f>спорт!L6</f>
        <v>27</v>
      </c>
      <c r="H6" s="38">
        <f>стрельба!D6</f>
        <v>15</v>
      </c>
      <c r="I6" s="39" t="e">
        <f>строевая!D6</f>
        <v>#N/A</v>
      </c>
      <c r="J6" s="40" t="e">
        <f>история!D6</f>
        <v>#N/A</v>
      </c>
      <c r="K6" s="41">
        <f t="shared" si="0"/>
        <v>139</v>
      </c>
      <c r="L6" s="20"/>
      <c r="M6" s="42" t="e">
        <f t="shared" si="1"/>
        <v>#N/A</v>
      </c>
      <c r="N6" s="20" t="e">
        <f>RANK(M6,M3:M32,1)</f>
        <v>#N/A</v>
      </c>
    </row>
    <row r="7" spans="1:14" x14ac:dyDescent="0.25">
      <c r="A7" s="36">
        <v>5</v>
      </c>
      <c r="B7" s="37" t="s">
        <v>5</v>
      </c>
      <c r="C7" s="38">
        <f>штурм!F7</f>
        <v>2</v>
      </c>
      <c r="D7" s="38">
        <f>защита!F7</f>
        <v>7</v>
      </c>
      <c r="E7" s="38">
        <f>спорт!D7</f>
        <v>14</v>
      </c>
      <c r="F7" s="38">
        <f>спорт!F7</f>
        <v>18</v>
      </c>
      <c r="G7" s="38">
        <f>спорт!L7</f>
        <v>14</v>
      </c>
      <c r="H7" s="38">
        <f>стрельба!D7</f>
        <v>19</v>
      </c>
      <c r="I7" s="39" t="e">
        <f>строевая!D7</f>
        <v>#N/A</v>
      </c>
      <c r="J7" s="40" t="e">
        <f>история!D7</f>
        <v>#N/A</v>
      </c>
      <c r="K7" s="41">
        <f t="shared" si="0"/>
        <v>74</v>
      </c>
      <c r="L7" s="20"/>
      <c r="M7" s="42" t="e">
        <f t="shared" si="1"/>
        <v>#N/A</v>
      </c>
      <c r="N7" s="20" t="e">
        <f>RANK(M7,M3:M32,1)</f>
        <v>#N/A</v>
      </c>
    </row>
    <row r="8" spans="1:14" x14ac:dyDescent="0.25">
      <c r="A8" s="36">
        <v>6</v>
      </c>
      <c r="B8" s="37" t="s">
        <v>6</v>
      </c>
      <c r="C8" s="38">
        <f>штурм!F8</f>
        <v>23</v>
      </c>
      <c r="D8" s="38">
        <f>защита!F8</f>
        <v>18</v>
      </c>
      <c r="E8" s="38">
        <f>спорт!D8</f>
        <v>20</v>
      </c>
      <c r="F8" s="38">
        <f>спорт!F8</f>
        <v>3</v>
      </c>
      <c r="G8" s="38">
        <f>спорт!L8</f>
        <v>15</v>
      </c>
      <c r="H8" s="38">
        <f>стрельба!D8</f>
        <v>27</v>
      </c>
      <c r="I8" s="39" t="e">
        <f>строевая!D8</f>
        <v>#N/A</v>
      </c>
      <c r="J8" s="40" t="e">
        <f>история!D8</f>
        <v>#N/A</v>
      </c>
      <c r="K8" s="41">
        <f t="shared" si="0"/>
        <v>106</v>
      </c>
      <c r="L8" s="20"/>
      <c r="M8" s="42" t="e">
        <f t="shared" si="1"/>
        <v>#N/A</v>
      </c>
      <c r="N8" s="20" t="e">
        <f>RANK(M8,M3:M32,1)</f>
        <v>#N/A</v>
      </c>
    </row>
    <row r="9" spans="1:14" x14ac:dyDescent="0.25">
      <c r="A9" s="36">
        <v>7</v>
      </c>
      <c r="B9" s="37" t="s">
        <v>7</v>
      </c>
      <c r="C9" s="38">
        <f>штурм!F9</f>
        <v>17</v>
      </c>
      <c r="D9" s="38">
        <f>защита!F9</f>
        <v>14</v>
      </c>
      <c r="E9" s="38">
        <f>спорт!D9</f>
        <v>6</v>
      </c>
      <c r="F9" s="38">
        <f>спорт!F9</f>
        <v>17</v>
      </c>
      <c r="G9" s="38">
        <f>спорт!L9</f>
        <v>12</v>
      </c>
      <c r="H9" s="38">
        <f>стрельба!D9</f>
        <v>8</v>
      </c>
      <c r="I9" s="39" t="e">
        <f>строевая!D9</f>
        <v>#N/A</v>
      </c>
      <c r="J9" s="40" t="e">
        <f>история!D9</f>
        <v>#N/A</v>
      </c>
      <c r="K9" s="41">
        <f t="shared" si="0"/>
        <v>74</v>
      </c>
      <c r="L9" s="20"/>
      <c r="M9" s="42" t="e">
        <f t="shared" si="1"/>
        <v>#N/A</v>
      </c>
      <c r="N9" s="20" t="e">
        <f>RANK(M9,M3:M32,1)</f>
        <v>#N/A</v>
      </c>
    </row>
    <row r="10" spans="1:14" x14ac:dyDescent="0.25">
      <c r="A10" s="36">
        <v>8</v>
      </c>
      <c r="B10" s="37" t="s">
        <v>8</v>
      </c>
      <c r="C10" s="38">
        <f>штурм!F10</f>
        <v>7</v>
      </c>
      <c r="D10" s="38">
        <f>защита!F10</f>
        <v>3</v>
      </c>
      <c r="E10" s="38">
        <f>спорт!D10</f>
        <v>2</v>
      </c>
      <c r="F10" s="38">
        <f>спорт!F10</f>
        <v>1</v>
      </c>
      <c r="G10" s="38">
        <f>спорт!L10</f>
        <v>11</v>
      </c>
      <c r="H10" s="38">
        <f>стрельба!D10</f>
        <v>6</v>
      </c>
      <c r="I10" s="39" t="e">
        <f>строевая!D10</f>
        <v>#N/A</v>
      </c>
      <c r="J10" s="40" t="e">
        <f>история!D10</f>
        <v>#N/A</v>
      </c>
      <c r="K10" s="41">
        <f t="shared" si="0"/>
        <v>30</v>
      </c>
      <c r="L10" s="20"/>
      <c r="M10" s="42" t="e">
        <f t="shared" si="1"/>
        <v>#N/A</v>
      </c>
      <c r="N10" s="20" t="e">
        <f>RANK(M10,M3:M32,1)</f>
        <v>#N/A</v>
      </c>
    </row>
    <row r="11" spans="1:14" x14ac:dyDescent="0.25">
      <c r="A11" s="36">
        <v>9</v>
      </c>
      <c r="B11" s="37" t="s">
        <v>1</v>
      </c>
      <c r="C11" s="38">
        <f>штурм!F11</f>
        <v>24</v>
      </c>
      <c r="D11" s="38">
        <f>защита!F11</f>
        <v>26</v>
      </c>
      <c r="E11" s="38">
        <f>спорт!D11</f>
        <v>17</v>
      </c>
      <c r="F11" s="38">
        <f>спорт!F11</f>
        <v>14</v>
      </c>
      <c r="G11" s="38">
        <f>спорт!L11</f>
        <v>13</v>
      </c>
      <c r="H11" s="38">
        <f>стрельба!D11</f>
        <v>20</v>
      </c>
      <c r="I11" s="39" t="e">
        <f>строевая!D11</f>
        <v>#N/A</v>
      </c>
      <c r="J11" s="40" t="e">
        <f>история!D11</f>
        <v>#N/A</v>
      </c>
      <c r="K11" s="41">
        <f t="shared" si="0"/>
        <v>114</v>
      </c>
      <c r="L11" s="20"/>
      <c r="M11" s="42" t="e">
        <f t="shared" si="1"/>
        <v>#N/A</v>
      </c>
      <c r="N11" s="20" t="e">
        <f>RANK(M11,M3:M32,1)</f>
        <v>#N/A</v>
      </c>
    </row>
    <row r="12" spans="1:14" x14ac:dyDescent="0.25">
      <c r="A12" s="36">
        <v>10</v>
      </c>
      <c r="B12" s="37" t="s">
        <v>2</v>
      </c>
      <c r="C12" s="38">
        <f>штурм!F12</f>
        <v>7</v>
      </c>
      <c r="D12" s="38">
        <f>защита!F12</f>
        <v>21</v>
      </c>
      <c r="E12" s="38">
        <f>спорт!D12</f>
        <v>13</v>
      </c>
      <c r="F12" s="38">
        <f>спорт!F12</f>
        <v>23</v>
      </c>
      <c r="G12" s="38">
        <f>спорт!L12</f>
        <v>23</v>
      </c>
      <c r="H12" s="38">
        <f>стрельба!D12</f>
        <v>2</v>
      </c>
      <c r="I12" s="39" t="e">
        <f>строевая!D12</f>
        <v>#N/A</v>
      </c>
      <c r="J12" s="40" t="e">
        <f>история!D12</f>
        <v>#N/A</v>
      </c>
      <c r="K12" s="41">
        <f t="shared" si="0"/>
        <v>89</v>
      </c>
      <c r="L12" s="20"/>
      <c r="M12" s="42" t="e">
        <f t="shared" si="1"/>
        <v>#N/A</v>
      </c>
      <c r="N12" s="20" t="e">
        <f>RANK(M12,M3:M32,1)</f>
        <v>#N/A</v>
      </c>
    </row>
    <row r="13" spans="1:14" x14ac:dyDescent="0.25">
      <c r="A13" s="36">
        <v>11</v>
      </c>
      <c r="B13" s="37" t="s">
        <v>9</v>
      </c>
      <c r="C13" s="38">
        <f>штурм!F13</f>
        <v>25</v>
      </c>
      <c r="D13" s="38">
        <f>защита!F13</f>
        <v>25</v>
      </c>
      <c r="E13" s="38">
        <f>спорт!D13</f>
        <v>7</v>
      </c>
      <c r="F13" s="38">
        <f>спорт!F13</f>
        <v>11</v>
      </c>
      <c r="G13" s="38">
        <f>спорт!L13</f>
        <v>22</v>
      </c>
      <c r="H13" s="38">
        <f>стрельба!D13</f>
        <v>22</v>
      </c>
      <c r="I13" s="39" t="e">
        <f>строевая!D13</f>
        <v>#N/A</v>
      </c>
      <c r="J13" s="40" t="e">
        <f>история!D13</f>
        <v>#N/A</v>
      </c>
      <c r="K13" s="41">
        <f t="shared" si="0"/>
        <v>112</v>
      </c>
      <c r="L13" s="20"/>
      <c r="M13" s="42" t="e">
        <f t="shared" si="1"/>
        <v>#N/A</v>
      </c>
      <c r="N13" s="20" t="e">
        <f>RANK(M13,M3:M32,1)</f>
        <v>#N/A</v>
      </c>
    </row>
    <row r="14" spans="1:14" x14ac:dyDescent="0.25">
      <c r="A14" s="36">
        <v>12</v>
      </c>
      <c r="B14" s="37" t="s">
        <v>32</v>
      </c>
      <c r="C14" s="38">
        <f>штурм!F14</f>
        <v>15</v>
      </c>
      <c r="D14" s="38">
        <f>защита!F14</f>
        <v>15</v>
      </c>
      <c r="E14" s="38">
        <f>спорт!D14</f>
        <v>10</v>
      </c>
      <c r="F14" s="38">
        <f>спорт!F14</f>
        <v>8</v>
      </c>
      <c r="G14" s="38">
        <f>спорт!L14</f>
        <v>7</v>
      </c>
      <c r="H14" s="38">
        <f>стрельба!D14</f>
        <v>24</v>
      </c>
      <c r="I14" s="39" t="e">
        <f>строевая!D14</f>
        <v>#N/A</v>
      </c>
      <c r="J14" s="40" t="e">
        <f>история!D14</f>
        <v>#N/A</v>
      </c>
      <c r="K14" s="41">
        <f t="shared" si="0"/>
        <v>79</v>
      </c>
      <c r="L14" s="20"/>
      <c r="M14" s="42" t="e">
        <f t="shared" si="1"/>
        <v>#N/A</v>
      </c>
      <c r="N14" s="20" t="e">
        <f>RANK(M14,M3:M32,1)</f>
        <v>#N/A</v>
      </c>
    </row>
    <row r="15" spans="1:14" x14ac:dyDescent="0.25">
      <c r="A15" s="36">
        <v>13</v>
      </c>
      <c r="B15" s="37" t="s">
        <v>33</v>
      </c>
      <c r="C15" s="38">
        <f>штурм!F15</f>
        <v>28</v>
      </c>
      <c r="D15" s="38">
        <f>защита!F15</f>
        <v>27</v>
      </c>
      <c r="E15" s="38">
        <f>спорт!D15</f>
        <v>28</v>
      </c>
      <c r="F15" s="38">
        <f>спорт!F15</f>
        <v>28</v>
      </c>
      <c r="G15" s="38">
        <f>спорт!L15</f>
        <v>28</v>
      </c>
      <c r="H15" s="38">
        <f>стрельба!D15</f>
        <v>28</v>
      </c>
      <c r="I15" s="39" t="e">
        <f>строевая!D15</f>
        <v>#N/A</v>
      </c>
      <c r="J15" s="40" t="e">
        <f>история!D15</f>
        <v>#N/A</v>
      </c>
      <c r="K15" s="41">
        <f t="shared" si="0"/>
        <v>167</v>
      </c>
      <c r="L15" s="20"/>
      <c r="M15" s="42" t="e">
        <f t="shared" si="1"/>
        <v>#N/A</v>
      </c>
      <c r="N15" s="20" t="e">
        <f>RANK(M15,M3:M32,1)</f>
        <v>#N/A</v>
      </c>
    </row>
    <row r="16" spans="1:14" x14ac:dyDescent="0.25">
      <c r="A16" s="36">
        <v>14</v>
      </c>
      <c r="B16" s="37" t="s">
        <v>34</v>
      </c>
      <c r="C16" s="38">
        <f>штурм!F16</f>
        <v>18</v>
      </c>
      <c r="D16" s="38">
        <f>защита!F16</f>
        <v>10</v>
      </c>
      <c r="E16" s="38">
        <f>спорт!D16</f>
        <v>9</v>
      </c>
      <c r="F16" s="38">
        <f>спорт!F16</f>
        <v>12</v>
      </c>
      <c r="G16" s="38">
        <f>спорт!L16</f>
        <v>3</v>
      </c>
      <c r="H16" s="38">
        <f>стрельба!D16</f>
        <v>26</v>
      </c>
      <c r="I16" s="39" t="e">
        <f>строевая!D16</f>
        <v>#N/A</v>
      </c>
      <c r="J16" s="40" t="e">
        <f>история!D16</f>
        <v>#N/A</v>
      </c>
      <c r="K16" s="41">
        <f t="shared" si="0"/>
        <v>78</v>
      </c>
      <c r="L16" s="20"/>
      <c r="M16" s="42" t="e">
        <f t="shared" si="1"/>
        <v>#N/A</v>
      </c>
      <c r="N16" s="20" t="e">
        <f>RANK(M16,M3:M32,1)</f>
        <v>#N/A</v>
      </c>
    </row>
    <row r="17" spans="1:14" x14ac:dyDescent="0.25">
      <c r="A17" s="36">
        <v>15</v>
      </c>
      <c r="B17" s="37" t="s">
        <v>35</v>
      </c>
      <c r="C17" s="38">
        <f>штурм!F17</f>
        <v>13</v>
      </c>
      <c r="D17" s="38">
        <f>защита!F17</f>
        <v>4</v>
      </c>
      <c r="E17" s="38">
        <f>спорт!D17</f>
        <v>16</v>
      </c>
      <c r="F17" s="38">
        <f>спорт!F17</f>
        <v>15</v>
      </c>
      <c r="G17" s="38">
        <f>спорт!L17</f>
        <v>19</v>
      </c>
      <c r="H17" s="38">
        <f>стрельба!D17</f>
        <v>5</v>
      </c>
      <c r="I17" s="39" t="e">
        <f>строевая!D17</f>
        <v>#N/A</v>
      </c>
      <c r="J17" s="40" t="e">
        <f>история!D17</f>
        <v>#N/A</v>
      </c>
      <c r="K17" s="41">
        <f t="shared" si="0"/>
        <v>72</v>
      </c>
      <c r="L17" s="20"/>
      <c r="M17" s="42" t="e">
        <f t="shared" si="1"/>
        <v>#N/A</v>
      </c>
      <c r="N17" s="20" t="e">
        <f>RANK(M17,M3:M32,1)</f>
        <v>#N/A</v>
      </c>
    </row>
    <row r="18" spans="1:14" x14ac:dyDescent="0.25">
      <c r="A18" s="36">
        <v>16</v>
      </c>
      <c r="B18" s="37" t="s">
        <v>36</v>
      </c>
      <c r="C18" s="38">
        <f>штурм!F18</f>
        <v>3</v>
      </c>
      <c r="D18" s="38">
        <f>защита!F18</f>
        <v>12</v>
      </c>
      <c r="E18" s="38">
        <f>спорт!D18</f>
        <v>3</v>
      </c>
      <c r="F18" s="38">
        <f>спорт!F18</f>
        <v>6</v>
      </c>
      <c r="G18" s="38">
        <f>спорт!L18</f>
        <v>2</v>
      </c>
      <c r="H18" s="38">
        <f>стрельба!D18</f>
        <v>4</v>
      </c>
      <c r="I18" s="39" t="e">
        <f>строевая!D18</f>
        <v>#N/A</v>
      </c>
      <c r="J18" s="40" t="e">
        <f>история!D18</f>
        <v>#N/A</v>
      </c>
      <c r="K18" s="41">
        <f t="shared" si="0"/>
        <v>30</v>
      </c>
      <c r="L18" s="20"/>
      <c r="M18" s="42" t="e">
        <f t="shared" si="1"/>
        <v>#N/A</v>
      </c>
      <c r="N18" s="20" t="e">
        <f>RANK(M18,M3:M32,1)</f>
        <v>#N/A</v>
      </c>
    </row>
    <row r="19" spans="1:14" x14ac:dyDescent="0.25">
      <c r="A19" s="36">
        <v>17</v>
      </c>
      <c r="B19" s="37" t="s">
        <v>37</v>
      </c>
      <c r="C19" s="38">
        <f>штурм!F19</f>
        <v>10</v>
      </c>
      <c r="D19" s="38">
        <f>защита!F19</f>
        <v>13</v>
      </c>
      <c r="E19" s="38">
        <f>спорт!D19</f>
        <v>15</v>
      </c>
      <c r="F19" s="38">
        <f>спорт!F19</f>
        <v>24</v>
      </c>
      <c r="G19" s="38">
        <f>спорт!L19</f>
        <v>25</v>
      </c>
      <c r="H19" s="38">
        <f>стрельба!D19</f>
        <v>25</v>
      </c>
      <c r="I19" s="39" t="e">
        <f>строевая!D19</f>
        <v>#N/A</v>
      </c>
      <c r="J19" s="40" t="e">
        <f>история!D19</f>
        <v>#N/A</v>
      </c>
      <c r="K19" s="41">
        <f t="shared" si="0"/>
        <v>112</v>
      </c>
      <c r="L19" s="20"/>
      <c r="M19" s="42" t="e">
        <f t="shared" si="1"/>
        <v>#N/A</v>
      </c>
      <c r="N19" s="20" t="e">
        <f>RANK(M19,M3:M32,1)</f>
        <v>#N/A</v>
      </c>
    </row>
    <row r="20" spans="1:14" x14ac:dyDescent="0.25">
      <c r="A20" s="36">
        <v>18</v>
      </c>
      <c r="B20" s="37" t="s">
        <v>38</v>
      </c>
      <c r="C20" s="38">
        <f>штурм!F20</f>
        <v>21</v>
      </c>
      <c r="D20" s="38">
        <f>защита!F20</f>
        <v>22</v>
      </c>
      <c r="E20" s="38">
        <f>спорт!D20</f>
        <v>22</v>
      </c>
      <c r="F20" s="38">
        <f>спорт!F20</f>
        <v>16</v>
      </c>
      <c r="G20" s="38">
        <f>спорт!L20</f>
        <v>18</v>
      </c>
      <c r="H20" s="38">
        <f>стрельба!D20</f>
        <v>18</v>
      </c>
      <c r="I20" s="39" t="e">
        <f>строевая!D20</f>
        <v>#N/A</v>
      </c>
      <c r="J20" s="40" t="e">
        <f>история!D20</f>
        <v>#N/A</v>
      </c>
      <c r="K20" s="41">
        <f t="shared" si="0"/>
        <v>117</v>
      </c>
      <c r="L20" s="20"/>
      <c r="M20" s="42" t="e">
        <f t="shared" si="1"/>
        <v>#N/A</v>
      </c>
      <c r="N20" s="20" t="e">
        <f>RANK(M20,M3:M32,1)</f>
        <v>#N/A</v>
      </c>
    </row>
    <row r="21" spans="1:14" x14ac:dyDescent="0.25">
      <c r="A21" s="36">
        <v>19</v>
      </c>
      <c r="B21" s="37" t="s">
        <v>39</v>
      </c>
      <c r="C21" s="38">
        <f>штурм!F21</f>
        <v>20</v>
      </c>
      <c r="D21" s="38">
        <f>защита!F21</f>
        <v>16</v>
      </c>
      <c r="E21" s="38">
        <f>спорт!D21</f>
        <v>4</v>
      </c>
      <c r="F21" s="38">
        <f>спорт!F21</f>
        <v>4</v>
      </c>
      <c r="G21" s="38">
        <f>спорт!L21</f>
        <v>10</v>
      </c>
      <c r="H21" s="38">
        <f>стрельба!D21</f>
        <v>16</v>
      </c>
      <c r="I21" s="39" t="e">
        <f>строевая!D21</f>
        <v>#N/A</v>
      </c>
      <c r="J21" s="40" t="e">
        <f>история!D21</f>
        <v>#N/A</v>
      </c>
      <c r="K21" s="41">
        <f t="shared" si="0"/>
        <v>70</v>
      </c>
      <c r="L21" s="20"/>
      <c r="M21" s="42" t="e">
        <f t="shared" si="1"/>
        <v>#N/A</v>
      </c>
      <c r="N21" s="20" t="e">
        <f>RANK(M21,M3:M32,1)</f>
        <v>#N/A</v>
      </c>
    </row>
    <row r="22" spans="1:14" x14ac:dyDescent="0.25">
      <c r="A22" s="36">
        <v>20</v>
      </c>
      <c r="B22" s="37" t="s">
        <v>40</v>
      </c>
      <c r="C22" s="38">
        <f>штурм!F22</f>
        <v>7</v>
      </c>
      <c r="D22" s="38">
        <f>защита!F22</f>
        <v>17</v>
      </c>
      <c r="E22" s="38">
        <f>спорт!D22</f>
        <v>10</v>
      </c>
      <c r="F22" s="38">
        <f>спорт!F22</f>
        <v>5</v>
      </c>
      <c r="G22" s="38">
        <f>спорт!L22</f>
        <v>9</v>
      </c>
      <c r="H22" s="38">
        <f>стрельба!D22</f>
        <v>12</v>
      </c>
      <c r="I22" s="39" t="e">
        <f>строевая!D22</f>
        <v>#N/A</v>
      </c>
      <c r="J22" s="40" t="e">
        <f>история!D22</f>
        <v>#N/A</v>
      </c>
      <c r="K22" s="41">
        <f t="shared" si="0"/>
        <v>60</v>
      </c>
      <c r="L22" s="20"/>
      <c r="M22" s="42" t="e">
        <f t="shared" si="1"/>
        <v>#N/A</v>
      </c>
      <c r="N22" s="20" t="e">
        <f>RANK(M22,M3:M32,1)</f>
        <v>#N/A</v>
      </c>
    </row>
    <row r="23" spans="1:14" x14ac:dyDescent="0.25">
      <c r="A23" s="36">
        <v>21</v>
      </c>
      <c r="B23" s="37" t="s">
        <v>41</v>
      </c>
      <c r="C23" s="38">
        <f>штурм!F23</f>
        <v>28</v>
      </c>
      <c r="D23" s="38">
        <f>защита!F23</f>
        <v>27</v>
      </c>
      <c r="E23" s="38">
        <f>спорт!D23</f>
        <v>28</v>
      </c>
      <c r="F23" s="38">
        <f>спорт!F23</f>
        <v>28</v>
      </c>
      <c r="G23" s="38">
        <f>спорт!L23</f>
        <v>28</v>
      </c>
      <c r="H23" s="38">
        <f>стрельба!D23</f>
        <v>28</v>
      </c>
      <c r="I23" s="39" t="e">
        <f>строевая!D23</f>
        <v>#N/A</v>
      </c>
      <c r="J23" s="40" t="e">
        <f>история!D23</f>
        <v>#N/A</v>
      </c>
      <c r="K23" s="41">
        <f t="shared" si="0"/>
        <v>167</v>
      </c>
      <c r="L23" s="20"/>
      <c r="M23" s="42" t="e">
        <f t="shared" si="1"/>
        <v>#N/A</v>
      </c>
      <c r="N23" s="20" t="e">
        <f>RANK(M23,M3:M32,1)</f>
        <v>#N/A</v>
      </c>
    </row>
    <row r="24" spans="1:14" x14ac:dyDescent="0.25">
      <c r="A24" s="36">
        <v>22</v>
      </c>
      <c r="B24" s="37" t="s">
        <v>42</v>
      </c>
      <c r="C24" s="38">
        <f>штурм!F24</f>
        <v>11</v>
      </c>
      <c r="D24" s="38">
        <f>защита!F24</f>
        <v>19</v>
      </c>
      <c r="E24" s="38">
        <f>спорт!D24</f>
        <v>27</v>
      </c>
      <c r="F24" s="38">
        <f>спорт!F24</f>
        <v>27</v>
      </c>
      <c r="G24" s="38">
        <f>спорт!L24</f>
        <v>26</v>
      </c>
      <c r="H24" s="38">
        <f>стрельба!D24</f>
        <v>20</v>
      </c>
      <c r="I24" s="39" t="e">
        <f>строевая!D24</f>
        <v>#N/A</v>
      </c>
      <c r="J24" s="40" t="e">
        <f>история!D24</f>
        <v>#N/A</v>
      </c>
      <c r="K24" s="41">
        <f t="shared" si="0"/>
        <v>130</v>
      </c>
      <c r="L24" s="20"/>
      <c r="M24" s="42" t="e">
        <f t="shared" si="1"/>
        <v>#N/A</v>
      </c>
      <c r="N24" s="20" t="e">
        <f>RANK(M24,M3:M32,1)</f>
        <v>#N/A</v>
      </c>
    </row>
    <row r="25" spans="1:14" x14ac:dyDescent="0.25">
      <c r="A25" s="36">
        <v>23</v>
      </c>
      <c r="B25" s="37" t="s">
        <v>43</v>
      </c>
      <c r="C25" s="38">
        <f>штурм!F25</f>
        <v>1</v>
      </c>
      <c r="D25" s="38">
        <f>защита!F25</f>
        <v>1</v>
      </c>
      <c r="E25" s="38">
        <f>спорт!D25</f>
        <v>1</v>
      </c>
      <c r="F25" s="38">
        <f>спорт!F25</f>
        <v>2</v>
      </c>
      <c r="G25" s="38">
        <f>спорт!L25</f>
        <v>1</v>
      </c>
      <c r="H25" s="38">
        <f>стрельба!D25</f>
        <v>7</v>
      </c>
      <c r="I25" s="39" t="e">
        <f>строевая!D25</f>
        <v>#N/A</v>
      </c>
      <c r="J25" s="40" t="e">
        <f>история!D25</f>
        <v>#N/A</v>
      </c>
      <c r="K25" s="41">
        <f t="shared" si="0"/>
        <v>13</v>
      </c>
      <c r="L25" s="20"/>
      <c r="M25" s="42" t="e">
        <f t="shared" si="1"/>
        <v>#N/A</v>
      </c>
      <c r="N25" s="20" t="e">
        <f>RANK(M25,M3:M32,1)</f>
        <v>#N/A</v>
      </c>
    </row>
    <row r="26" spans="1:14" x14ac:dyDescent="0.25">
      <c r="A26" s="36">
        <v>24</v>
      </c>
      <c r="B26" s="37" t="s">
        <v>10</v>
      </c>
      <c r="C26" s="38">
        <f>штурм!F26</f>
        <v>22</v>
      </c>
      <c r="D26" s="38">
        <f>защита!F26</f>
        <v>6</v>
      </c>
      <c r="E26" s="38">
        <f>спорт!D26</f>
        <v>12</v>
      </c>
      <c r="F26" s="38">
        <f>спорт!F26</f>
        <v>20</v>
      </c>
      <c r="G26" s="38">
        <f>спорт!L26</f>
        <v>21</v>
      </c>
      <c r="H26" s="38">
        <f>стрельба!D26</f>
        <v>14</v>
      </c>
      <c r="I26" s="39" t="e">
        <f>строевая!D26</f>
        <v>#N/A</v>
      </c>
      <c r="J26" s="40" t="e">
        <f>история!D26</f>
        <v>#N/A</v>
      </c>
      <c r="K26" s="41">
        <f t="shared" si="0"/>
        <v>95</v>
      </c>
      <c r="L26" s="20"/>
      <c r="M26" s="42" t="e">
        <f t="shared" si="1"/>
        <v>#N/A</v>
      </c>
      <c r="N26" s="20" t="e">
        <f>RANK(M26,M3:M32,1)</f>
        <v>#N/A</v>
      </c>
    </row>
    <row r="27" spans="1:14" x14ac:dyDescent="0.25">
      <c r="A27" s="36">
        <v>25</v>
      </c>
      <c r="B27" s="37" t="s">
        <v>44</v>
      </c>
      <c r="C27" s="38">
        <f>штурм!F27</f>
        <v>19</v>
      </c>
      <c r="D27" s="38">
        <f>защита!F27</f>
        <v>8</v>
      </c>
      <c r="E27" s="38">
        <f>спорт!D27</f>
        <v>21</v>
      </c>
      <c r="F27" s="38">
        <f>спорт!F27</f>
        <v>21</v>
      </c>
      <c r="G27" s="38">
        <f>спорт!L27</f>
        <v>6</v>
      </c>
      <c r="H27" s="38">
        <f>стрельба!D27</f>
        <v>1</v>
      </c>
      <c r="I27" s="39" t="e">
        <f>строевая!D27</f>
        <v>#N/A</v>
      </c>
      <c r="J27" s="40" t="e">
        <f>история!D27</f>
        <v>#N/A</v>
      </c>
      <c r="K27" s="41">
        <f t="shared" si="0"/>
        <v>76</v>
      </c>
      <c r="L27" s="20"/>
      <c r="M27" s="42" t="e">
        <f t="shared" si="1"/>
        <v>#N/A</v>
      </c>
      <c r="N27" s="20" t="e">
        <f>RANK(M27,M3:M32,1)</f>
        <v>#N/A</v>
      </c>
    </row>
    <row r="28" spans="1:14" x14ac:dyDescent="0.25">
      <c r="A28" s="36">
        <v>26</v>
      </c>
      <c r="B28" s="37" t="s">
        <v>45</v>
      </c>
      <c r="C28" s="38">
        <f>штурм!F28</f>
        <v>27</v>
      </c>
      <c r="D28" s="38">
        <f>защита!F28</f>
        <v>27</v>
      </c>
      <c r="E28" s="38">
        <f>спорт!D28</f>
        <v>25</v>
      </c>
      <c r="F28" s="38">
        <f>спорт!F28</f>
        <v>25</v>
      </c>
      <c r="G28" s="38">
        <f>спорт!L28</f>
        <v>24</v>
      </c>
      <c r="H28" s="38">
        <f>стрельба!D28</f>
        <v>17</v>
      </c>
      <c r="I28" s="39" t="e">
        <f>строевая!D28</f>
        <v>#N/A</v>
      </c>
      <c r="J28" s="40" t="e">
        <f>история!D28</f>
        <v>#N/A</v>
      </c>
      <c r="K28" s="41">
        <f t="shared" si="0"/>
        <v>145</v>
      </c>
      <c r="L28" s="20"/>
      <c r="M28" s="42" t="e">
        <f t="shared" si="1"/>
        <v>#N/A</v>
      </c>
      <c r="N28" s="20" t="e">
        <f>RANK(M28,M3:M32,1)</f>
        <v>#N/A</v>
      </c>
    </row>
    <row r="29" spans="1:14" x14ac:dyDescent="0.25">
      <c r="A29" s="36">
        <v>27</v>
      </c>
      <c r="B29" s="37" t="s">
        <v>46</v>
      </c>
      <c r="C29" s="38">
        <f>штурм!F29</f>
        <v>4</v>
      </c>
      <c r="D29" s="38">
        <f>защита!F29</f>
        <v>2</v>
      </c>
      <c r="E29" s="38">
        <f>спорт!D29</f>
        <v>8</v>
      </c>
      <c r="F29" s="38">
        <f>спорт!F29</f>
        <v>9</v>
      </c>
      <c r="G29" s="38">
        <f>спорт!L29</f>
        <v>16</v>
      </c>
      <c r="H29" s="38">
        <f>стрельба!D29</f>
        <v>3</v>
      </c>
      <c r="I29" s="39" t="e">
        <f>строевая!D29</f>
        <v>#N/A</v>
      </c>
      <c r="J29" s="40" t="e">
        <f>история!D29</f>
        <v>#N/A</v>
      </c>
      <c r="K29" s="41">
        <f t="shared" si="0"/>
        <v>42</v>
      </c>
      <c r="L29" s="20"/>
      <c r="M29" s="42" t="e">
        <f t="shared" si="1"/>
        <v>#N/A</v>
      </c>
      <c r="N29" s="20" t="e">
        <f>RANK(M29,M3:M32,1)</f>
        <v>#N/A</v>
      </c>
    </row>
    <row r="30" spans="1:14" x14ac:dyDescent="0.25">
      <c r="A30" s="36">
        <v>28</v>
      </c>
      <c r="B30" s="37" t="s">
        <v>47</v>
      </c>
      <c r="C30" s="38">
        <f>штурм!F30</f>
        <v>5</v>
      </c>
      <c r="D30" s="38">
        <f>защита!F30</f>
        <v>9</v>
      </c>
      <c r="E30" s="38">
        <f>спорт!D30</f>
        <v>23</v>
      </c>
      <c r="F30" s="38">
        <f>спорт!F30</f>
        <v>10</v>
      </c>
      <c r="G30" s="38">
        <f>спорт!L30</f>
        <v>8</v>
      </c>
      <c r="H30" s="38">
        <f>стрельба!D30</f>
        <v>10</v>
      </c>
      <c r="I30" s="39" t="e">
        <f>строевая!D30</f>
        <v>#N/A</v>
      </c>
      <c r="J30" s="40" t="e">
        <f>история!D30</f>
        <v>#N/A</v>
      </c>
      <c r="K30" s="41">
        <f t="shared" si="0"/>
        <v>65</v>
      </c>
      <c r="L30" s="20"/>
      <c r="M30" s="42" t="e">
        <f t="shared" si="1"/>
        <v>#N/A</v>
      </c>
      <c r="N30" s="20" t="e">
        <f>RANK(M30,M3:M32,1)</f>
        <v>#N/A</v>
      </c>
    </row>
    <row r="31" spans="1:14" x14ac:dyDescent="0.25">
      <c r="A31" s="36">
        <v>29</v>
      </c>
      <c r="B31" s="37" t="s">
        <v>48</v>
      </c>
      <c r="C31" s="38">
        <f>штурм!F31</f>
        <v>12</v>
      </c>
      <c r="D31" s="38">
        <f>защита!F31</f>
        <v>23</v>
      </c>
      <c r="E31" s="38">
        <f>спорт!D31</f>
        <v>19</v>
      </c>
      <c r="F31" s="38">
        <f>спорт!F31</f>
        <v>26</v>
      </c>
      <c r="G31" s="38">
        <f>спорт!L31</f>
        <v>5</v>
      </c>
      <c r="H31" s="38">
        <f>стрельба!D31</f>
        <v>9</v>
      </c>
      <c r="I31" s="39" t="e">
        <f>строевая!D31</f>
        <v>#N/A</v>
      </c>
      <c r="J31" s="40" t="e">
        <f>история!D31</f>
        <v>#N/A</v>
      </c>
      <c r="K31" s="41">
        <f t="shared" si="0"/>
        <v>94</v>
      </c>
      <c r="L31" s="20"/>
      <c r="M31" s="42" t="e">
        <f t="shared" si="1"/>
        <v>#N/A</v>
      </c>
      <c r="N31" s="20" t="e">
        <f>RANK(M31,M3:M32,1)</f>
        <v>#N/A</v>
      </c>
    </row>
    <row r="32" spans="1:14" x14ac:dyDescent="0.25">
      <c r="A32" s="47">
        <v>30</v>
      </c>
      <c r="B32" s="48" t="s">
        <v>49</v>
      </c>
      <c r="C32" s="49">
        <f>штурм!F32</f>
        <v>28</v>
      </c>
      <c r="D32" s="49">
        <f>защита!F32</f>
        <v>27</v>
      </c>
      <c r="E32" s="38">
        <f>спорт!D32</f>
        <v>28</v>
      </c>
      <c r="F32" s="38">
        <f>спорт!F32</f>
        <v>28</v>
      </c>
      <c r="G32" s="38">
        <f>спорт!L32</f>
        <v>28</v>
      </c>
      <c r="H32" s="38">
        <f>стрельба!D32</f>
        <v>28</v>
      </c>
      <c r="I32" s="39" t="e">
        <f>строевая!D32</f>
        <v>#N/A</v>
      </c>
      <c r="J32" s="40" t="e">
        <f>история!D32</f>
        <v>#N/A</v>
      </c>
      <c r="K32" s="41">
        <f t="shared" si="0"/>
        <v>167</v>
      </c>
      <c r="L32" s="20"/>
      <c r="M32" s="42" t="e">
        <f t="shared" si="1"/>
        <v>#N/A</v>
      </c>
      <c r="N32" s="20" t="e">
        <f>RANK(M32,M3:M32,1)</f>
        <v>#N/A</v>
      </c>
    </row>
    <row r="33" spans="1:7" x14ac:dyDescent="0.25">
      <c r="A33" s="50"/>
      <c r="B33" s="51" t="s">
        <v>64</v>
      </c>
      <c r="C33" s="50" t="s">
        <v>66</v>
      </c>
      <c r="D33" s="50"/>
      <c r="E33" s="50"/>
      <c r="F33" s="50"/>
      <c r="G33" s="50"/>
    </row>
    <row r="34" spans="1:7" x14ac:dyDescent="0.25">
      <c r="A34" s="50"/>
      <c r="B34" s="51" t="s">
        <v>65</v>
      </c>
      <c r="C34" s="50" t="s">
        <v>66</v>
      </c>
      <c r="D34" s="50"/>
      <c r="E34" s="50"/>
      <c r="F34" s="50"/>
      <c r="G34" s="50"/>
    </row>
  </sheetData>
  <mergeCells count="1"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="70" zoomScaleNormal="70" workbookViewId="0">
      <selection activeCell="D14" sqref="D14"/>
    </sheetView>
  </sheetViews>
  <sheetFormatPr defaultRowHeight="15" x14ac:dyDescent="0.25"/>
  <cols>
    <col min="1" max="1" width="5.28515625" style="3" customWidth="1"/>
    <col min="2" max="2" width="42.85546875" style="4" customWidth="1"/>
    <col min="3" max="3" width="10.7109375" style="54" bestFit="1" customWidth="1"/>
    <col min="4" max="4" width="9.42578125" style="5" customWidth="1"/>
    <col min="5" max="5" width="12.140625" style="54" customWidth="1"/>
    <col min="6" max="6" width="6.5703125" style="6" customWidth="1"/>
  </cols>
  <sheetData>
    <row r="1" spans="1:6" x14ac:dyDescent="0.25">
      <c r="A1" s="62" t="s">
        <v>58</v>
      </c>
      <c r="B1" s="62"/>
      <c r="C1" s="62"/>
      <c r="D1" s="62"/>
      <c r="E1" s="62"/>
      <c r="F1" s="62"/>
    </row>
    <row r="2" spans="1:6" x14ac:dyDescent="0.25">
      <c r="A2" s="24" t="s">
        <v>21</v>
      </c>
      <c r="B2" s="35" t="s">
        <v>11</v>
      </c>
      <c r="C2" s="52" t="s">
        <v>17</v>
      </c>
      <c r="D2" s="24" t="s">
        <v>18</v>
      </c>
      <c r="E2" s="52" t="s">
        <v>19</v>
      </c>
      <c r="F2" s="24" t="s">
        <v>20</v>
      </c>
    </row>
    <row r="3" spans="1:6" x14ac:dyDescent="0.25">
      <c r="A3" s="18">
        <v>1</v>
      </c>
      <c r="B3" s="16" t="s">
        <v>3</v>
      </c>
      <c r="C3" s="19">
        <v>9.5833333333333326E-2</v>
      </c>
      <c r="D3" s="25">
        <v>2.0833333333333333E-3</v>
      </c>
      <c r="E3" s="19">
        <f t="shared" ref="E3:E32" si="0">SUM(C3:D3)</f>
        <v>9.7916666666666666E-2</v>
      </c>
      <c r="F3" s="26">
        <f>RANK(E3,E3:E32,1)</f>
        <v>14</v>
      </c>
    </row>
    <row r="4" spans="1:6" x14ac:dyDescent="0.25">
      <c r="A4" s="18">
        <v>2</v>
      </c>
      <c r="B4" s="16" t="s">
        <v>4</v>
      </c>
      <c r="C4" s="19">
        <v>8.819444444444445E-2</v>
      </c>
      <c r="D4" s="25">
        <v>0</v>
      </c>
      <c r="E4" s="19">
        <f t="shared" si="0"/>
        <v>8.819444444444445E-2</v>
      </c>
      <c r="F4" s="26">
        <f>RANK(E4,E3:E32,1)</f>
        <v>5</v>
      </c>
    </row>
    <row r="5" spans="1:6" x14ac:dyDescent="0.25">
      <c r="A5" s="18">
        <v>3</v>
      </c>
      <c r="B5" s="16" t="s">
        <v>0</v>
      </c>
      <c r="C5" s="19">
        <v>0.1013888888888889</v>
      </c>
      <c r="D5" s="25">
        <v>2.0833333333333333E-3</v>
      </c>
      <c r="E5" s="19">
        <f t="shared" si="0"/>
        <v>0.10347222222222224</v>
      </c>
      <c r="F5" s="26">
        <f>RANK(E5,E3:E32,1)</f>
        <v>16</v>
      </c>
    </row>
    <row r="6" spans="1:6" ht="16.5" customHeight="1" x14ac:dyDescent="0.25">
      <c r="A6" s="18">
        <v>4</v>
      </c>
      <c r="B6" s="16" t="s">
        <v>57</v>
      </c>
      <c r="C6" s="19">
        <v>0.1361111111111111</v>
      </c>
      <c r="D6" s="25">
        <v>5.5555555555555558E-3</v>
      </c>
      <c r="E6" s="19">
        <f t="shared" si="0"/>
        <v>0.14166666666666666</v>
      </c>
      <c r="F6" s="26">
        <f>RANK(E6,E3:E32,1)</f>
        <v>26</v>
      </c>
    </row>
    <row r="7" spans="1:6" x14ac:dyDescent="0.25">
      <c r="A7" s="18">
        <v>5</v>
      </c>
      <c r="B7" s="16" t="s">
        <v>5</v>
      </c>
      <c r="C7" s="19">
        <v>8.5115740740740742E-2</v>
      </c>
      <c r="D7" s="25">
        <v>0</v>
      </c>
      <c r="E7" s="19">
        <f t="shared" si="0"/>
        <v>8.5115740740740742E-2</v>
      </c>
      <c r="F7" s="26">
        <f>RANK(E7,E3:E32,1)</f>
        <v>2</v>
      </c>
    </row>
    <row r="8" spans="1:6" x14ac:dyDescent="0.25">
      <c r="A8" s="18">
        <v>6</v>
      </c>
      <c r="B8" s="16" t="s">
        <v>6</v>
      </c>
      <c r="C8" s="19">
        <v>0.11527777777777777</v>
      </c>
      <c r="D8" s="25">
        <v>1.3888888888888889E-3</v>
      </c>
      <c r="E8" s="19">
        <f t="shared" si="0"/>
        <v>0.11666666666666665</v>
      </c>
      <c r="F8" s="26">
        <f>RANK(E8,E3:E32,1)</f>
        <v>23</v>
      </c>
    </row>
    <row r="9" spans="1:6" x14ac:dyDescent="0.25">
      <c r="A9" s="18">
        <v>7</v>
      </c>
      <c r="B9" s="16" t="s">
        <v>7</v>
      </c>
      <c r="C9" s="19">
        <v>0.10625</v>
      </c>
      <c r="D9" s="25">
        <v>0</v>
      </c>
      <c r="E9" s="19">
        <f t="shared" si="0"/>
        <v>0.10625</v>
      </c>
      <c r="F9" s="26">
        <f>RANK(E9,E3:E32,1)</f>
        <v>17</v>
      </c>
    </row>
    <row r="10" spans="1:6" x14ac:dyDescent="0.25">
      <c r="A10" s="18">
        <v>8</v>
      </c>
      <c r="B10" s="16" t="s">
        <v>8</v>
      </c>
      <c r="C10" s="19">
        <v>8.9583333333333334E-2</v>
      </c>
      <c r="D10" s="25">
        <v>2.0833333333333333E-3</v>
      </c>
      <c r="E10" s="19">
        <f t="shared" si="0"/>
        <v>9.1666666666666674E-2</v>
      </c>
      <c r="F10" s="26">
        <f>RANK(E10,E3:E32,1)</f>
        <v>7</v>
      </c>
    </row>
    <row r="11" spans="1:6" x14ac:dyDescent="0.25">
      <c r="A11" s="18">
        <v>9</v>
      </c>
      <c r="B11" s="16" t="s">
        <v>1</v>
      </c>
      <c r="C11" s="19">
        <v>0.11388888888888889</v>
      </c>
      <c r="D11" s="25">
        <v>2.7777777777777779E-3</v>
      </c>
      <c r="E11" s="19">
        <f t="shared" si="0"/>
        <v>0.11666666666666667</v>
      </c>
      <c r="F11" s="26">
        <f>RANK(E11,E3:E32,1)</f>
        <v>24</v>
      </c>
    </row>
    <row r="12" spans="1:6" x14ac:dyDescent="0.25">
      <c r="A12" s="18">
        <v>10</v>
      </c>
      <c r="B12" s="16" t="s">
        <v>2</v>
      </c>
      <c r="C12" s="19">
        <v>9.1666666666666674E-2</v>
      </c>
      <c r="D12" s="25">
        <v>0</v>
      </c>
      <c r="E12" s="19">
        <f t="shared" si="0"/>
        <v>9.1666666666666674E-2</v>
      </c>
      <c r="F12" s="26">
        <f>RANK(E12,E3:E32,1)</f>
        <v>7</v>
      </c>
    </row>
    <row r="13" spans="1:6" x14ac:dyDescent="0.25">
      <c r="A13" s="18">
        <v>11</v>
      </c>
      <c r="B13" s="16" t="s">
        <v>9</v>
      </c>
      <c r="C13" s="19">
        <v>0.14027777777777778</v>
      </c>
      <c r="D13" s="25">
        <v>0</v>
      </c>
      <c r="E13" s="19">
        <f t="shared" si="0"/>
        <v>0.14027777777777778</v>
      </c>
      <c r="F13" s="26">
        <f>RANK(E13,E3:E32,1)</f>
        <v>25</v>
      </c>
    </row>
    <row r="14" spans="1:6" x14ac:dyDescent="0.25">
      <c r="A14" s="18">
        <v>12</v>
      </c>
      <c r="B14" s="16" t="s">
        <v>32</v>
      </c>
      <c r="C14" s="19">
        <v>9.9409722222222219E-2</v>
      </c>
      <c r="D14" s="25"/>
      <c r="E14" s="19">
        <f t="shared" si="0"/>
        <v>9.9409722222222219E-2</v>
      </c>
      <c r="F14" s="26">
        <f>RANK(E14,E3:E32,1)</f>
        <v>15</v>
      </c>
    </row>
    <row r="15" spans="1:6" x14ac:dyDescent="0.25">
      <c r="A15" s="18">
        <v>13</v>
      </c>
      <c r="B15" s="16" t="s">
        <v>33</v>
      </c>
      <c r="C15" s="19">
        <v>100</v>
      </c>
      <c r="D15" s="25"/>
      <c r="E15" s="19">
        <f t="shared" si="0"/>
        <v>100</v>
      </c>
      <c r="F15" s="26">
        <f>RANK(E15,E3:E32,1)</f>
        <v>28</v>
      </c>
    </row>
    <row r="16" spans="1:6" x14ac:dyDescent="0.25">
      <c r="A16" s="18">
        <v>14</v>
      </c>
      <c r="B16" s="16" t="s">
        <v>34</v>
      </c>
      <c r="C16" s="19">
        <v>0.10694444444444444</v>
      </c>
      <c r="D16" s="25"/>
      <c r="E16" s="19">
        <f t="shared" si="0"/>
        <v>0.10694444444444444</v>
      </c>
      <c r="F16" s="26">
        <f>RANK(E16,E3:E32,1)</f>
        <v>18</v>
      </c>
    </row>
    <row r="17" spans="1:6" x14ac:dyDescent="0.25">
      <c r="A17" s="18">
        <v>15</v>
      </c>
      <c r="B17" s="16" t="s">
        <v>35</v>
      </c>
      <c r="C17" s="19">
        <v>9.7222222222222224E-2</v>
      </c>
      <c r="D17" s="25"/>
      <c r="E17" s="19">
        <f t="shared" si="0"/>
        <v>9.7222222222222224E-2</v>
      </c>
      <c r="F17" s="26">
        <f>RANK(E17,E3:E32,1)</f>
        <v>13</v>
      </c>
    </row>
    <row r="18" spans="1:6" x14ac:dyDescent="0.25">
      <c r="A18" s="18">
        <v>16</v>
      </c>
      <c r="B18" s="16" t="s">
        <v>36</v>
      </c>
      <c r="C18" s="19">
        <v>8.5358796296296294E-2</v>
      </c>
      <c r="D18" s="25"/>
      <c r="E18" s="19">
        <f t="shared" si="0"/>
        <v>8.5358796296296294E-2</v>
      </c>
      <c r="F18" s="26">
        <f>RANK(E18,E3:E32,1)</f>
        <v>3</v>
      </c>
    </row>
    <row r="19" spans="1:6" x14ac:dyDescent="0.25">
      <c r="A19" s="18">
        <v>17</v>
      </c>
      <c r="B19" s="16" t="s">
        <v>37</v>
      </c>
      <c r="C19" s="19">
        <v>9.2361111111111116E-2</v>
      </c>
      <c r="D19" s="25"/>
      <c r="E19" s="19">
        <f t="shared" si="0"/>
        <v>9.2361111111111116E-2</v>
      </c>
      <c r="F19" s="26">
        <f>RANK(E19,E3:E32,1)</f>
        <v>10</v>
      </c>
    </row>
    <row r="20" spans="1:6" x14ac:dyDescent="0.25">
      <c r="A20" s="18">
        <v>18</v>
      </c>
      <c r="B20" s="16" t="s">
        <v>38</v>
      </c>
      <c r="C20" s="19">
        <v>0.11180555555555556</v>
      </c>
      <c r="D20" s="25"/>
      <c r="E20" s="19">
        <f t="shared" si="0"/>
        <v>0.11180555555555556</v>
      </c>
      <c r="F20" s="26">
        <f>RANK(E20,E3:E32,1)</f>
        <v>21</v>
      </c>
    </row>
    <row r="21" spans="1:6" x14ac:dyDescent="0.25">
      <c r="A21" s="18">
        <v>19</v>
      </c>
      <c r="B21" s="16" t="s">
        <v>39</v>
      </c>
      <c r="C21" s="19">
        <v>0.1111111111111111</v>
      </c>
      <c r="D21" s="25"/>
      <c r="E21" s="19">
        <f t="shared" si="0"/>
        <v>0.1111111111111111</v>
      </c>
      <c r="F21" s="26">
        <f>RANK(E21,E3:E32,1)</f>
        <v>20</v>
      </c>
    </row>
    <row r="22" spans="1:6" x14ac:dyDescent="0.25">
      <c r="A22" s="18">
        <v>20</v>
      </c>
      <c r="B22" s="16" t="s">
        <v>40</v>
      </c>
      <c r="C22" s="19">
        <v>9.1666666666666674E-2</v>
      </c>
      <c r="D22" s="25"/>
      <c r="E22" s="19">
        <f t="shared" si="0"/>
        <v>9.1666666666666674E-2</v>
      </c>
      <c r="F22" s="26">
        <f>RANK(E22,E3:E32,1)</f>
        <v>7</v>
      </c>
    </row>
    <row r="23" spans="1:6" x14ac:dyDescent="0.25">
      <c r="A23" s="18">
        <v>21</v>
      </c>
      <c r="B23" s="16" t="s">
        <v>41</v>
      </c>
      <c r="C23" s="19">
        <v>100</v>
      </c>
      <c r="D23" s="25"/>
      <c r="E23" s="19">
        <f t="shared" si="0"/>
        <v>100</v>
      </c>
      <c r="F23" s="26">
        <f>RANK(E23,E3:E32,1)</f>
        <v>28</v>
      </c>
    </row>
    <row r="24" spans="1:6" x14ac:dyDescent="0.25">
      <c r="A24" s="18">
        <v>22</v>
      </c>
      <c r="B24" s="16" t="s">
        <v>42</v>
      </c>
      <c r="C24" s="19">
        <v>9.375E-2</v>
      </c>
      <c r="D24" s="25"/>
      <c r="E24" s="19">
        <f t="shared" si="0"/>
        <v>9.375E-2</v>
      </c>
      <c r="F24" s="26">
        <f>RANK(E24,E3:E32,1)</f>
        <v>11</v>
      </c>
    </row>
    <row r="25" spans="1:6" x14ac:dyDescent="0.25">
      <c r="A25" s="18">
        <v>23</v>
      </c>
      <c r="B25" s="16" t="s">
        <v>43</v>
      </c>
      <c r="C25" s="19">
        <v>7.8472222222222221E-2</v>
      </c>
      <c r="D25" s="25"/>
      <c r="E25" s="19">
        <f t="shared" si="0"/>
        <v>7.8472222222222221E-2</v>
      </c>
      <c r="F25" s="26">
        <f>RANK(E25,E3:E32,1)</f>
        <v>1</v>
      </c>
    </row>
    <row r="26" spans="1:6" x14ac:dyDescent="0.25">
      <c r="A26" s="18">
        <v>24</v>
      </c>
      <c r="B26" s="16" t="s">
        <v>10</v>
      </c>
      <c r="C26" s="19">
        <v>0.11597222222222221</v>
      </c>
      <c r="D26" s="25"/>
      <c r="E26" s="19">
        <f t="shared" si="0"/>
        <v>0.11597222222222221</v>
      </c>
      <c r="F26" s="26">
        <f>RANK(E26,E3:E32,1)</f>
        <v>22</v>
      </c>
    </row>
    <row r="27" spans="1:6" x14ac:dyDescent="0.25">
      <c r="A27" s="18">
        <v>25</v>
      </c>
      <c r="B27" s="16" t="s">
        <v>44</v>
      </c>
      <c r="C27" s="19">
        <v>0.10902777777777778</v>
      </c>
      <c r="D27" s="25"/>
      <c r="E27" s="19">
        <f t="shared" si="0"/>
        <v>0.10902777777777778</v>
      </c>
      <c r="F27" s="26">
        <f>RANK(E27,E3:E32,1)</f>
        <v>19</v>
      </c>
    </row>
    <row r="28" spans="1:6" x14ac:dyDescent="0.25">
      <c r="A28" s="18">
        <v>26</v>
      </c>
      <c r="B28" s="16" t="s">
        <v>45</v>
      </c>
      <c r="C28" s="19">
        <v>0.15625</v>
      </c>
      <c r="D28" s="25"/>
      <c r="E28" s="19">
        <f t="shared" si="0"/>
        <v>0.15625</v>
      </c>
      <c r="F28" s="26">
        <f>RANK(E28,E3:E32,1)</f>
        <v>27</v>
      </c>
    </row>
    <row r="29" spans="1:6" x14ac:dyDescent="0.25">
      <c r="A29" s="18">
        <v>27</v>
      </c>
      <c r="B29" s="16" t="s">
        <v>46</v>
      </c>
      <c r="C29" s="19">
        <v>8.6805555555555566E-2</v>
      </c>
      <c r="D29" s="25"/>
      <c r="E29" s="19">
        <f t="shared" si="0"/>
        <v>8.6805555555555566E-2</v>
      </c>
      <c r="F29" s="26">
        <f>RANK(E29,E3:E32,1)</f>
        <v>4</v>
      </c>
    </row>
    <row r="30" spans="1:6" x14ac:dyDescent="0.25">
      <c r="A30" s="18">
        <v>28</v>
      </c>
      <c r="B30" s="16" t="s">
        <v>47</v>
      </c>
      <c r="C30" s="19">
        <v>8.819444444444445E-2</v>
      </c>
      <c r="D30" s="25"/>
      <c r="E30" s="19">
        <f t="shared" si="0"/>
        <v>8.819444444444445E-2</v>
      </c>
      <c r="F30" s="26">
        <f>RANK(E30,E3:E32,1)</f>
        <v>5</v>
      </c>
    </row>
    <row r="31" spans="1:6" x14ac:dyDescent="0.25">
      <c r="A31" s="18">
        <v>29</v>
      </c>
      <c r="B31" s="16" t="s">
        <v>48</v>
      </c>
      <c r="C31" s="19">
        <v>9.6527777777777768E-2</v>
      </c>
      <c r="D31" s="25"/>
      <c r="E31" s="19">
        <f t="shared" si="0"/>
        <v>9.6527777777777768E-2</v>
      </c>
      <c r="F31" s="26">
        <f>RANK(E31,E3:E32,1)</f>
        <v>12</v>
      </c>
    </row>
    <row r="32" spans="1:6" x14ac:dyDescent="0.25">
      <c r="A32" s="18">
        <v>30</v>
      </c>
      <c r="B32" s="16" t="s">
        <v>49</v>
      </c>
      <c r="C32" s="19">
        <v>100</v>
      </c>
      <c r="D32" s="25"/>
      <c r="E32" s="19">
        <f t="shared" si="0"/>
        <v>100</v>
      </c>
      <c r="F32" s="26">
        <f>RANK(E32,E3:E32,1)</f>
        <v>28</v>
      </c>
    </row>
    <row r="33" spans="1:3" x14ac:dyDescent="0.25">
      <c r="A33" s="50"/>
      <c r="B33" s="51" t="s">
        <v>64</v>
      </c>
      <c r="C33" s="53" t="s">
        <v>66</v>
      </c>
    </row>
    <row r="34" spans="1:3" x14ac:dyDescent="0.25">
      <c r="A34" s="50"/>
      <c r="B34" s="51" t="s">
        <v>65</v>
      </c>
      <c r="C34" s="53" t="s">
        <v>66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0" zoomScale="85" zoomScaleNormal="85" workbookViewId="0">
      <selection activeCell="F20" sqref="F20"/>
    </sheetView>
  </sheetViews>
  <sheetFormatPr defaultRowHeight="15" x14ac:dyDescent="0.25"/>
  <cols>
    <col min="1" max="1" width="5.28515625" style="8" customWidth="1"/>
    <col min="2" max="2" width="40.42578125" style="10" customWidth="1"/>
    <col min="3" max="3" width="9.140625" style="9"/>
    <col min="4" max="4" width="8.7109375" style="9" customWidth="1"/>
    <col min="5" max="5" width="12.140625" style="9" customWidth="1"/>
    <col min="6" max="6" width="6.5703125" style="7" customWidth="1"/>
  </cols>
  <sheetData>
    <row r="1" spans="1:6" x14ac:dyDescent="0.25">
      <c r="A1" s="63" t="s">
        <v>59</v>
      </c>
      <c r="B1" s="63"/>
      <c r="C1" s="63"/>
      <c r="D1" s="63"/>
      <c r="E1" s="63"/>
      <c r="F1" s="63"/>
    </row>
    <row r="2" spans="1:6" x14ac:dyDescent="0.25">
      <c r="A2" s="13" t="s">
        <v>21</v>
      </c>
      <c r="B2" s="35" t="s">
        <v>11</v>
      </c>
      <c r="C2" s="27" t="s">
        <v>17</v>
      </c>
      <c r="D2" s="27" t="s">
        <v>18</v>
      </c>
      <c r="E2" s="27" t="s">
        <v>19</v>
      </c>
      <c r="F2" s="15" t="s">
        <v>20</v>
      </c>
    </row>
    <row r="3" spans="1:6" x14ac:dyDescent="0.25">
      <c r="A3" s="14">
        <v>1</v>
      </c>
      <c r="B3" s="16" t="s">
        <v>3</v>
      </c>
      <c r="C3" s="29"/>
      <c r="D3" s="29"/>
      <c r="E3" s="60">
        <v>4.8184027777777782E-3</v>
      </c>
      <c r="F3" s="28">
        <f>RANK(E3,E3:E32,1)</f>
        <v>20</v>
      </c>
    </row>
    <row r="4" spans="1:6" x14ac:dyDescent="0.25">
      <c r="A4" s="14">
        <v>2</v>
      </c>
      <c r="B4" s="16" t="s">
        <v>4</v>
      </c>
      <c r="C4" s="29"/>
      <c r="D4" s="29"/>
      <c r="E4" s="60">
        <v>3.7557870370370371E-3</v>
      </c>
      <c r="F4" s="28">
        <f>RANK(E4,E3:E32,1)</f>
        <v>11</v>
      </c>
    </row>
    <row r="5" spans="1:6" x14ac:dyDescent="0.25">
      <c r="A5" s="14">
        <v>3</v>
      </c>
      <c r="B5" s="16" t="s">
        <v>0</v>
      </c>
      <c r="C5" s="29"/>
      <c r="D5" s="29"/>
      <c r="E5" s="60">
        <v>3.2530092592592593E-3</v>
      </c>
      <c r="F5" s="28">
        <f>RANK(E5,E3:E32,1)</f>
        <v>5</v>
      </c>
    </row>
    <row r="6" spans="1:6" ht="13.5" customHeight="1" x14ac:dyDescent="0.25">
      <c r="A6" s="14">
        <v>4</v>
      </c>
      <c r="B6" s="16" t="s">
        <v>57</v>
      </c>
      <c r="C6" s="29"/>
      <c r="D6" s="29"/>
      <c r="E6" s="60">
        <v>6.2449074074074074E-3</v>
      </c>
      <c r="F6" s="28">
        <f>RANK(E6,E3:E32,1)</f>
        <v>24</v>
      </c>
    </row>
    <row r="7" spans="1:6" x14ac:dyDescent="0.25">
      <c r="A7" s="14">
        <v>5</v>
      </c>
      <c r="B7" s="16" t="s">
        <v>5</v>
      </c>
      <c r="C7" s="29"/>
      <c r="D7" s="29"/>
      <c r="E7" s="60">
        <v>3.4425925925925926E-3</v>
      </c>
      <c r="F7" s="28">
        <f>RANK(E7,E3:E32,1)</f>
        <v>7</v>
      </c>
    </row>
    <row r="8" spans="1:6" x14ac:dyDescent="0.25">
      <c r="A8" s="14">
        <v>6</v>
      </c>
      <c r="B8" s="16" t="s">
        <v>6</v>
      </c>
      <c r="C8" s="29"/>
      <c r="D8" s="29"/>
      <c r="E8" s="60">
        <v>4.7055555555555557E-3</v>
      </c>
      <c r="F8" s="28">
        <f>RANK(E8,E3:E32,1)</f>
        <v>18</v>
      </c>
    </row>
    <row r="9" spans="1:6" x14ac:dyDescent="0.25">
      <c r="A9" s="14">
        <v>7</v>
      </c>
      <c r="B9" s="16" t="s">
        <v>7</v>
      </c>
      <c r="C9" s="29"/>
      <c r="D9" s="29"/>
      <c r="E9" s="60">
        <v>3.9011574074074074E-3</v>
      </c>
      <c r="F9" s="28">
        <f>RANK(E9,E3:E32,1)</f>
        <v>14</v>
      </c>
    </row>
    <row r="10" spans="1:6" x14ac:dyDescent="0.25">
      <c r="A10" s="14">
        <v>8</v>
      </c>
      <c r="B10" s="16" t="s">
        <v>8</v>
      </c>
      <c r="C10" s="29"/>
      <c r="D10" s="29"/>
      <c r="E10" s="60">
        <v>2.7076388888888892E-3</v>
      </c>
      <c r="F10" s="28">
        <f>RANK(E10,E3:E32,1)</f>
        <v>3</v>
      </c>
    </row>
    <row r="11" spans="1:6" x14ac:dyDescent="0.25">
      <c r="A11" s="14">
        <v>9</v>
      </c>
      <c r="B11" s="16" t="s">
        <v>1</v>
      </c>
      <c r="C11" s="29"/>
      <c r="D11" s="29"/>
      <c r="E11" s="60">
        <v>9.7836805555555559E-3</v>
      </c>
      <c r="F11" s="28">
        <f>RANK(E11,E3:E32,1)</f>
        <v>26</v>
      </c>
    </row>
    <row r="12" spans="1:6" x14ac:dyDescent="0.25">
      <c r="A12" s="14">
        <v>10</v>
      </c>
      <c r="B12" s="16" t="s">
        <v>2</v>
      </c>
      <c r="C12" s="29"/>
      <c r="D12" s="29"/>
      <c r="E12" s="60">
        <v>4.8567129629629628E-3</v>
      </c>
      <c r="F12" s="28">
        <f>RANK(E12,E3:E32,1)</f>
        <v>21</v>
      </c>
    </row>
    <row r="13" spans="1:6" x14ac:dyDescent="0.25">
      <c r="A13" s="14">
        <v>11</v>
      </c>
      <c r="B13" s="16" t="s">
        <v>9</v>
      </c>
      <c r="C13" s="29"/>
      <c r="D13" s="29"/>
      <c r="E13" s="60">
        <v>6.3296296296296295E-3</v>
      </c>
      <c r="F13" s="28">
        <f>RANK(E13,E3:E32,1)</f>
        <v>25</v>
      </c>
    </row>
    <row r="14" spans="1:6" x14ac:dyDescent="0.25">
      <c r="A14" s="14">
        <v>12</v>
      </c>
      <c r="B14" s="16" t="s">
        <v>32</v>
      </c>
      <c r="C14" s="29"/>
      <c r="D14" s="29"/>
      <c r="E14" s="60">
        <v>4.0624999999999993E-3</v>
      </c>
      <c r="F14" s="28">
        <f>RANK(E14,E3:E32,1)</f>
        <v>15</v>
      </c>
    </row>
    <row r="15" spans="1:6" x14ac:dyDescent="0.25">
      <c r="A15" s="14">
        <v>13</v>
      </c>
      <c r="B15" s="16" t="s">
        <v>33</v>
      </c>
      <c r="C15" s="29"/>
      <c r="D15" s="29"/>
      <c r="E15" s="60">
        <v>100</v>
      </c>
      <c r="F15" s="28">
        <f>RANK(E15,E3:E32,1)</f>
        <v>27</v>
      </c>
    </row>
    <row r="16" spans="1:6" x14ac:dyDescent="0.25">
      <c r="A16" s="14">
        <v>14</v>
      </c>
      <c r="B16" s="16" t="s">
        <v>34</v>
      </c>
      <c r="C16" s="29"/>
      <c r="D16" s="29"/>
      <c r="E16" s="60">
        <v>3.5872685185185187E-3</v>
      </c>
      <c r="F16" s="28">
        <f>RANK(E16,E3:E32,1)</f>
        <v>10</v>
      </c>
    </row>
    <row r="17" spans="1:6" x14ac:dyDescent="0.25">
      <c r="A17" s="14">
        <v>15</v>
      </c>
      <c r="B17" s="16" t="s">
        <v>35</v>
      </c>
      <c r="C17" s="29"/>
      <c r="D17" s="29"/>
      <c r="E17" s="60">
        <v>2.957175925925926E-3</v>
      </c>
      <c r="F17" s="28">
        <f>RANK(E17,E3:E32,1)</f>
        <v>4</v>
      </c>
    </row>
    <row r="18" spans="1:6" x14ac:dyDescent="0.25">
      <c r="A18" s="14">
        <v>16</v>
      </c>
      <c r="B18" s="16" t="s">
        <v>36</v>
      </c>
      <c r="C18" s="29"/>
      <c r="D18" s="29"/>
      <c r="E18" s="60">
        <v>3.770254629629629E-3</v>
      </c>
      <c r="F18" s="28">
        <f>RANK(E18,E3:E32,1)</f>
        <v>12</v>
      </c>
    </row>
    <row r="19" spans="1:6" x14ac:dyDescent="0.25">
      <c r="A19" s="14">
        <v>17</v>
      </c>
      <c r="B19" s="16" t="s">
        <v>37</v>
      </c>
      <c r="C19" s="29"/>
      <c r="D19" s="29"/>
      <c r="E19" s="60">
        <v>3.8628472222222224E-3</v>
      </c>
      <c r="F19" s="28">
        <f>RANK(E19,E3:E32,1)</f>
        <v>13</v>
      </c>
    </row>
    <row r="20" spans="1:6" x14ac:dyDescent="0.25">
      <c r="A20" s="14">
        <v>18</v>
      </c>
      <c r="B20" s="16" t="s">
        <v>38</v>
      </c>
      <c r="C20" s="29"/>
      <c r="D20" s="29"/>
      <c r="E20" s="60">
        <v>4.9124999999999993E-3</v>
      </c>
      <c r="F20" s="28">
        <f>RANK(E20,E3:E32,1)</f>
        <v>22</v>
      </c>
    </row>
    <row r="21" spans="1:6" x14ac:dyDescent="0.25">
      <c r="A21" s="14">
        <v>19</v>
      </c>
      <c r="B21" s="16" t="s">
        <v>39</v>
      </c>
      <c r="C21" s="29"/>
      <c r="D21" s="29"/>
      <c r="E21" s="60">
        <v>4.260648148148148E-3</v>
      </c>
      <c r="F21" s="28">
        <f>RANK(E21,E3:E32,1)</f>
        <v>16</v>
      </c>
    </row>
    <row r="22" spans="1:6" x14ac:dyDescent="0.25">
      <c r="A22" s="14">
        <v>20</v>
      </c>
      <c r="B22" s="16" t="s">
        <v>40</v>
      </c>
      <c r="C22" s="29"/>
      <c r="D22" s="29"/>
      <c r="E22" s="60">
        <v>4.3879629629629633E-3</v>
      </c>
      <c r="F22" s="28">
        <f>RANK(E22,E3:E32,1)</f>
        <v>17</v>
      </c>
    </row>
    <row r="23" spans="1:6" x14ac:dyDescent="0.25">
      <c r="A23" s="14">
        <v>21</v>
      </c>
      <c r="B23" s="16" t="s">
        <v>41</v>
      </c>
      <c r="C23" s="29"/>
      <c r="D23" s="29"/>
      <c r="E23" s="60">
        <v>100</v>
      </c>
      <c r="F23" s="28">
        <f>RANK(E23,E3:E32,1)</f>
        <v>27</v>
      </c>
    </row>
    <row r="24" spans="1:6" x14ac:dyDescent="0.25">
      <c r="A24" s="14">
        <v>22</v>
      </c>
      <c r="B24" s="16" t="s">
        <v>42</v>
      </c>
      <c r="C24" s="29"/>
      <c r="D24" s="29"/>
      <c r="E24" s="60">
        <v>4.7584490740740747E-3</v>
      </c>
      <c r="F24" s="28">
        <f>RANK(E24,E3:E32,1)</f>
        <v>19</v>
      </c>
    </row>
    <row r="25" spans="1:6" x14ac:dyDescent="0.25">
      <c r="A25" s="14">
        <v>23</v>
      </c>
      <c r="B25" s="16" t="s">
        <v>43</v>
      </c>
      <c r="C25" s="29"/>
      <c r="D25" s="29"/>
      <c r="E25" s="60">
        <v>2.3538194444444444E-3</v>
      </c>
      <c r="F25" s="28">
        <f>RANK(E25,E3:E32,1)</f>
        <v>1</v>
      </c>
    </row>
    <row r="26" spans="1:6" x14ac:dyDescent="0.25">
      <c r="A26" s="14">
        <v>24</v>
      </c>
      <c r="B26" s="16" t="s">
        <v>10</v>
      </c>
      <c r="C26" s="29"/>
      <c r="D26" s="29"/>
      <c r="E26" s="60">
        <v>3.4295138888888895E-3</v>
      </c>
      <c r="F26" s="28">
        <f>RANK(E26,E3:E32,1)</f>
        <v>6</v>
      </c>
    </row>
    <row r="27" spans="1:6" x14ac:dyDescent="0.25">
      <c r="A27" s="14">
        <v>25</v>
      </c>
      <c r="B27" s="16" t="s">
        <v>44</v>
      </c>
      <c r="C27" s="29"/>
      <c r="D27" s="29"/>
      <c r="E27" s="60">
        <v>3.539699074074074E-3</v>
      </c>
      <c r="F27" s="28">
        <f>RANK(E27,E3:E32,1)</f>
        <v>8</v>
      </c>
    </row>
    <row r="28" spans="1:6" x14ac:dyDescent="0.25">
      <c r="A28" s="14">
        <v>26</v>
      </c>
      <c r="B28" s="16" t="s">
        <v>45</v>
      </c>
      <c r="C28" s="29"/>
      <c r="D28" s="29"/>
      <c r="E28" s="60">
        <v>100</v>
      </c>
      <c r="F28" s="28">
        <f>RANK(E28,E3:E32,1)</f>
        <v>27</v>
      </c>
    </row>
    <row r="29" spans="1:6" x14ac:dyDescent="0.25">
      <c r="A29" s="14">
        <v>27</v>
      </c>
      <c r="B29" s="16" t="s">
        <v>46</v>
      </c>
      <c r="C29" s="29"/>
      <c r="D29" s="29"/>
      <c r="E29" s="60">
        <v>2.6947916666666665E-3</v>
      </c>
      <c r="F29" s="28">
        <f>RANK(E29,E3:E32,1)</f>
        <v>2</v>
      </c>
    </row>
    <row r="30" spans="1:6" x14ac:dyDescent="0.25">
      <c r="A30" s="14">
        <v>28</v>
      </c>
      <c r="B30" s="16" t="s">
        <v>47</v>
      </c>
      <c r="C30" s="29"/>
      <c r="D30" s="29"/>
      <c r="E30" s="60">
        <v>3.5728009259259259E-3</v>
      </c>
      <c r="F30" s="28">
        <f>RANK(E30,E3:E32,1)</f>
        <v>9</v>
      </c>
    </row>
    <row r="31" spans="1:6" x14ac:dyDescent="0.25">
      <c r="A31" s="14">
        <v>29</v>
      </c>
      <c r="B31" s="16" t="s">
        <v>48</v>
      </c>
      <c r="C31" s="29"/>
      <c r="D31" s="29"/>
      <c r="E31" s="60">
        <v>5.112152777777778E-3</v>
      </c>
      <c r="F31" s="28">
        <f>RANK(E31,E3:E32,1)</f>
        <v>23</v>
      </c>
    </row>
    <row r="32" spans="1:6" x14ac:dyDescent="0.25">
      <c r="A32" s="14">
        <v>30</v>
      </c>
      <c r="B32" s="16" t="s">
        <v>49</v>
      </c>
      <c r="C32" s="29"/>
      <c r="D32" s="29"/>
      <c r="E32" s="60">
        <v>100</v>
      </c>
      <c r="F32" s="28">
        <f>RANK(E32,E3:E32,1)</f>
        <v>27</v>
      </c>
    </row>
    <row r="33" spans="1:3" x14ac:dyDescent="0.25">
      <c r="A33" s="50"/>
      <c r="B33" s="51" t="s">
        <v>64</v>
      </c>
      <c r="C33" s="50" t="s">
        <v>66</v>
      </c>
    </row>
    <row r="34" spans="1:3" x14ac:dyDescent="0.25">
      <c r="A34" s="50"/>
      <c r="B34" s="51" t="s">
        <v>65</v>
      </c>
      <c r="C34" s="50" t="s">
        <v>66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opLeftCell="A7" zoomScale="85" zoomScaleNormal="85" workbookViewId="0">
      <selection activeCell="L32" sqref="L32"/>
    </sheetView>
  </sheetViews>
  <sheetFormatPr defaultRowHeight="15" x14ac:dyDescent="0.25"/>
  <cols>
    <col min="1" max="1" width="5.28515625" style="8" customWidth="1"/>
    <col min="2" max="2" width="42.140625" style="34" customWidth="1"/>
    <col min="3" max="3" width="10.28515625" style="11" bestFit="1" customWidth="1"/>
    <col min="4" max="4" width="6.28515625" customWidth="1"/>
    <col min="5" max="5" width="10.42578125" style="11" customWidth="1"/>
    <col min="6" max="6" width="7" customWidth="1"/>
    <col min="7" max="7" width="13.5703125" customWidth="1"/>
    <col min="8" max="8" width="18.28515625" style="12" customWidth="1"/>
    <col min="9" max="10" width="12.5703125" style="12" customWidth="1"/>
    <col min="11" max="11" width="8.28515625" style="12" customWidth="1"/>
    <col min="12" max="12" width="10.28515625" style="7" customWidth="1"/>
    <col min="13" max="13" width="7.28515625" style="7" customWidth="1"/>
  </cols>
  <sheetData>
    <row r="1" spans="1:14" ht="24" customHeight="1" x14ac:dyDescent="0.25">
      <c r="A1" s="64" t="s">
        <v>60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48" customHeight="1" x14ac:dyDescent="0.25">
      <c r="A2" s="17" t="s">
        <v>21</v>
      </c>
      <c r="B2" s="35" t="s">
        <v>11</v>
      </c>
      <c r="C2" s="17" t="s">
        <v>22</v>
      </c>
      <c r="D2" s="17" t="s">
        <v>25</v>
      </c>
      <c r="E2" s="17" t="s">
        <v>23</v>
      </c>
      <c r="F2" s="17" t="s">
        <v>26</v>
      </c>
      <c r="G2" s="17" t="s">
        <v>24</v>
      </c>
      <c r="H2" s="17" t="s">
        <v>76</v>
      </c>
      <c r="I2" s="17" t="s">
        <v>27</v>
      </c>
      <c r="J2" s="17" t="s">
        <v>75</v>
      </c>
      <c r="K2" s="17" t="s">
        <v>28</v>
      </c>
      <c r="L2" s="17" t="s">
        <v>29</v>
      </c>
      <c r="M2" s="44" t="s">
        <v>55</v>
      </c>
      <c r="N2" s="45" t="s">
        <v>52</v>
      </c>
    </row>
    <row r="3" spans="1:14" x14ac:dyDescent="0.25">
      <c r="A3" s="18">
        <v>1</v>
      </c>
      <c r="B3" s="16" t="s">
        <v>3</v>
      </c>
      <c r="C3" s="59">
        <f>AVERAGE('1 км среднее'!C2,'1 км среднее'!D2)</f>
        <v>0.20451388888888888</v>
      </c>
      <c r="D3" s="20">
        <f>RANK(C3,C3:C32,1)</f>
        <v>24</v>
      </c>
      <c r="E3" s="55">
        <v>9.1550925925925925E-4</v>
      </c>
      <c r="F3" s="20">
        <f>RANK(E3,E3:E32,1)</f>
        <v>7</v>
      </c>
      <c r="G3" s="21">
        <v>78</v>
      </c>
      <c r="H3" s="22">
        <f>PRODUCT(G3,0.5)</f>
        <v>39</v>
      </c>
      <c r="I3" s="22">
        <v>52</v>
      </c>
      <c r="J3" s="22">
        <f>PRODUCT(I3,0.17)</f>
        <v>8.84</v>
      </c>
      <c r="K3" s="22">
        <f t="shared" ref="K3:K14" si="0">J3+H3</f>
        <v>47.84</v>
      </c>
      <c r="L3" s="20">
        <f>RANK(K3,K3:K32)</f>
        <v>17</v>
      </c>
      <c r="M3" s="46">
        <f>L3+F3+D3</f>
        <v>48</v>
      </c>
      <c r="N3" s="20"/>
    </row>
    <row r="4" spans="1:14" x14ac:dyDescent="0.25">
      <c r="A4" s="18">
        <v>2</v>
      </c>
      <c r="B4" s="16" t="s">
        <v>4</v>
      </c>
      <c r="C4" s="59">
        <f>AVERAGE('1 км среднее'!C3,'1 км среднее'!D3)</f>
        <v>0.16041666666666665</v>
      </c>
      <c r="D4" s="20">
        <f>RANK(C4,C3:C32,1)</f>
        <v>5</v>
      </c>
      <c r="E4" s="55">
        <v>9.5023148148148159E-4</v>
      </c>
      <c r="F4" s="20">
        <f>RANK(E4,E3:E32,1)</f>
        <v>12</v>
      </c>
      <c r="G4" s="21">
        <v>73</v>
      </c>
      <c r="H4" s="22">
        <f t="shared" ref="H4:H32" si="1">PRODUCT(G4,0.5)</f>
        <v>36.5</v>
      </c>
      <c r="I4" s="22">
        <v>45</v>
      </c>
      <c r="J4" s="22">
        <f t="shared" ref="J4:J32" si="2">PRODUCT(I4,0.17)</f>
        <v>7.65</v>
      </c>
      <c r="K4" s="22">
        <f t="shared" si="0"/>
        <v>44.15</v>
      </c>
      <c r="L4" s="20">
        <f>RANK(K4,K3:K32)</f>
        <v>20</v>
      </c>
      <c r="M4" s="46">
        <f t="shared" ref="M4:M32" si="3">L4+F4+D4</f>
        <v>37</v>
      </c>
      <c r="N4" s="20"/>
    </row>
    <row r="5" spans="1:14" x14ac:dyDescent="0.25">
      <c r="A5" s="18">
        <v>3</v>
      </c>
      <c r="B5" s="16" t="s">
        <v>0</v>
      </c>
      <c r="C5" s="59">
        <f>AVERAGE('1 км среднее'!C4,'1 км среднее'!D4)</f>
        <v>0.17951388888888889</v>
      </c>
      <c r="D5" s="20">
        <f>RANK(C5,C3:C32,1)</f>
        <v>18</v>
      </c>
      <c r="E5" s="55">
        <v>9.768518518518518E-4</v>
      </c>
      <c r="F5" s="20">
        <f>RANK(E5,E3:E32,1)</f>
        <v>19</v>
      </c>
      <c r="G5" s="21">
        <v>122</v>
      </c>
      <c r="H5" s="22">
        <f t="shared" si="1"/>
        <v>61</v>
      </c>
      <c r="I5" s="22">
        <v>44</v>
      </c>
      <c r="J5" s="22">
        <f t="shared" si="2"/>
        <v>7.48</v>
      </c>
      <c r="K5" s="22">
        <f t="shared" si="0"/>
        <v>68.48</v>
      </c>
      <c r="L5" s="20">
        <f>RANK(K5,K3:K32)</f>
        <v>4</v>
      </c>
      <c r="M5" s="46">
        <f t="shared" si="3"/>
        <v>41</v>
      </c>
      <c r="N5" s="20"/>
    </row>
    <row r="6" spans="1:14" x14ac:dyDescent="0.25">
      <c r="A6" s="18">
        <v>4</v>
      </c>
      <c r="B6" s="16" t="s">
        <v>57</v>
      </c>
      <c r="C6" s="59">
        <f>AVERAGE('1 км среднее'!C5,'1 км среднее'!D5)</f>
        <v>0.22187500000000002</v>
      </c>
      <c r="D6" s="20">
        <f>RANK(C6,C3:C32,1)</f>
        <v>26</v>
      </c>
      <c r="E6" s="55">
        <v>9.8958333333333342E-4</v>
      </c>
      <c r="F6" s="20">
        <f>RANK(E6,E3:E32,1)</f>
        <v>21</v>
      </c>
      <c r="G6" s="21">
        <v>43</v>
      </c>
      <c r="H6" s="22">
        <f t="shared" si="1"/>
        <v>21.5</v>
      </c>
      <c r="I6" s="22">
        <v>50</v>
      </c>
      <c r="J6" s="22">
        <f t="shared" si="2"/>
        <v>8.5</v>
      </c>
      <c r="K6" s="22">
        <f t="shared" si="0"/>
        <v>30</v>
      </c>
      <c r="L6" s="20">
        <f>RANK(K6,K3:K32)</f>
        <v>27</v>
      </c>
      <c r="M6" s="46">
        <f t="shared" si="3"/>
        <v>74</v>
      </c>
      <c r="N6" s="20"/>
    </row>
    <row r="7" spans="1:14" x14ac:dyDescent="0.25">
      <c r="A7" s="18">
        <v>5</v>
      </c>
      <c r="B7" s="16" t="s">
        <v>5</v>
      </c>
      <c r="C7" s="59">
        <f>AVERAGE('1 км среднее'!C6,'1 км среднее'!D6)</f>
        <v>0.17430555555555555</v>
      </c>
      <c r="D7" s="20">
        <f>RANK(C7,C3:C32,1)</f>
        <v>14</v>
      </c>
      <c r="E7" s="55">
        <v>9.7337962962962959E-4</v>
      </c>
      <c r="F7" s="20">
        <f>RANK(E7,E3:E32,1)</f>
        <v>18</v>
      </c>
      <c r="G7" s="21">
        <v>95</v>
      </c>
      <c r="H7" s="22">
        <f t="shared" si="1"/>
        <v>47.5</v>
      </c>
      <c r="I7" s="22">
        <v>64</v>
      </c>
      <c r="J7" s="22">
        <f t="shared" si="2"/>
        <v>10.88</v>
      </c>
      <c r="K7" s="22">
        <f t="shared" si="0"/>
        <v>58.38</v>
      </c>
      <c r="L7" s="20">
        <f>RANK(K7,K3:K32)</f>
        <v>14</v>
      </c>
      <c r="M7" s="46">
        <f t="shared" si="3"/>
        <v>46</v>
      </c>
      <c r="N7" s="20"/>
    </row>
    <row r="8" spans="1:14" x14ac:dyDescent="0.25">
      <c r="A8" s="18">
        <v>6</v>
      </c>
      <c r="B8" s="16" t="s">
        <v>6</v>
      </c>
      <c r="C8" s="59">
        <f>AVERAGE('1 км среднее'!C7,'1 км среднее'!D7)</f>
        <v>0.18194444444444444</v>
      </c>
      <c r="D8" s="20">
        <f>RANK(C8,C3:C32,1)</f>
        <v>20</v>
      </c>
      <c r="E8" s="55">
        <v>8.8078703703703702E-4</v>
      </c>
      <c r="F8" s="20">
        <f>RANK(E8,E3:E32,1)</f>
        <v>3</v>
      </c>
      <c r="G8" s="21">
        <v>87</v>
      </c>
      <c r="H8" s="22">
        <f t="shared" si="1"/>
        <v>43.5</v>
      </c>
      <c r="I8" s="22">
        <v>63</v>
      </c>
      <c r="J8" s="22">
        <f t="shared" si="2"/>
        <v>10.71</v>
      </c>
      <c r="K8" s="22">
        <f t="shared" si="0"/>
        <v>54.21</v>
      </c>
      <c r="L8" s="20">
        <f>RANK(K8,K3:K32)</f>
        <v>15</v>
      </c>
      <c r="M8" s="46">
        <f t="shared" si="3"/>
        <v>38</v>
      </c>
      <c r="N8" s="20"/>
    </row>
    <row r="9" spans="1:14" x14ac:dyDescent="0.25">
      <c r="A9" s="18">
        <v>7</v>
      </c>
      <c r="B9" s="16" t="s">
        <v>7</v>
      </c>
      <c r="C9" s="59">
        <f>AVERAGE('1 км среднее'!C8,'1 км среднее'!D8)</f>
        <v>0.16076388888888887</v>
      </c>
      <c r="D9" s="20">
        <f>RANK(C9,C3:C32,1)</f>
        <v>6</v>
      </c>
      <c r="E9" s="55">
        <v>9.710648148148149E-4</v>
      </c>
      <c r="F9" s="20">
        <f>RANK(E9,E3:E32,1)</f>
        <v>17</v>
      </c>
      <c r="G9" s="21">
        <v>106</v>
      </c>
      <c r="H9" s="22">
        <f t="shared" si="1"/>
        <v>53</v>
      </c>
      <c r="I9" s="22">
        <v>34</v>
      </c>
      <c r="J9" s="22">
        <f t="shared" si="2"/>
        <v>5.78</v>
      </c>
      <c r="K9" s="22">
        <f t="shared" si="0"/>
        <v>58.78</v>
      </c>
      <c r="L9" s="20">
        <f>RANK(K9,K3:K32)</f>
        <v>12</v>
      </c>
      <c r="M9" s="46">
        <f t="shared" si="3"/>
        <v>35</v>
      </c>
      <c r="N9" s="20"/>
    </row>
    <row r="10" spans="1:14" x14ac:dyDescent="0.25">
      <c r="A10" s="18">
        <v>8</v>
      </c>
      <c r="B10" s="16" t="s">
        <v>8</v>
      </c>
      <c r="C10" s="59">
        <f>AVERAGE('1 км среднее'!C9,'1 км среднее'!D9)</f>
        <v>0.15381944444444445</v>
      </c>
      <c r="D10" s="20">
        <f>RANK(C10,C3:C32,1)</f>
        <v>2</v>
      </c>
      <c r="E10" s="55">
        <v>8.1944444444444437E-4</v>
      </c>
      <c r="F10" s="20">
        <f>RANK(E10,E3:E32,1)</f>
        <v>1</v>
      </c>
      <c r="G10" s="21">
        <v>110</v>
      </c>
      <c r="H10" s="22">
        <f t="shared" si="1"/>
        <v>55</v>
      </c>
      <c r="I10" s="22">
        <v>25</v>
      </c>
      <c r="J10" s="22">
        <f t="shared" si="2"/>
        <v>4.25</v>
      </c>
      <c r="K10" s="22">
        <f t="shared" si="0"/>
        <v>59.25</v>
      </c>
      <c r="L10" s="20">
        <f>RANK(K10,K3:K32)</f>
        <v>11</v>
      </c>
      <c r="M10" s="46">
        <f t="shared" si="3"/>
        <v>14</v>
      </c>
      <c r="N10" s="20"/>
    </row>
    <row r="11" spans="1:14" x14ac:dyDescent="0.25">
      <c r="A11" s="18">
        <v>9</v>
      </c>
      <c r="B11" s="16" t="s">
        <v>1</v>
      </c>
      <c r="C11" s="59">
        <f>AVERAGE('1 км среднее'!C10,'1 км среднее'!D10)</f>
        <v>0.17916666666666667</v>
      </c>
      <c r="D11" s="20">
        <f>RANK(C11,C3:C32,1)</f>
        <v>17</v>
      </c>
      <c r="E11" s="55">
        <v>9.5486111111111108E-4</v>
      </c>
      <c r="F11" s="20">
        <f>RANK(E11,E3:E32,1)</f>
        <v>14</v>
      </c>
      <c r="G11" s="21">
        <v>105</v>
      </c>
      <c r="H11" s="22">
        <f t="shared" si="1"/>
        <v>52.5</v>
      </c>
      <c r="I11" s="22">
        <v>36</v>
      </c>
      <c r="J11" s="22">
        <f t="shared" si="2"/>
        <v>6.12</v>
      </c>
      <c r="K11" s="22">
        <f t="shared" si="0"/>
        <v>58.62</v>
      </c>
      <c r="L11" s="20">
        <f>RANK(K11,K3:K32)</f>
        <v>13</v>
      </c>
      <c r="M11" s="46">
        <f t="shared" si="3"/>
        <v>44</v>
      </c>
      <c r="N11" s="20"/>
    </row>
    <row r="12" spans="1:14" x14ac:dyDescent="0.25">
      <c r="A12" s="18">
        <v>10</v>
      </c>
      <c r="B12" s="16" t="s">
        <v>2</v>
      </c>
      <c r="C12" s="59">
        <f>AVERAGE('1 км среднее'!C11,'1 км среднее'!D11)</f>
        <v>0.1736111111111111</v>
      </c>
      <c r="D12" s="20">
        <f>RANK(C12,C3:C32,1)</f>
        <v>13</v>
      </c>
      <c r="E12" s="55">
        <v>1.0034722222222222E-3</v>
      </c>
      <c r="F12" s="20">
        <f>RANK(E12,E3:E32,1)</f>
        <v>23</v>
      </c>
      <c r="G12" s="21">
        <v>62</v>
      </c>
      <c r="H12" s="22">
        <f t="shared" si="1"/>
        <v>31</v>
      </c>
      <c r="I12" s="22">
        <v>28</v>
      </c>
      <c r="J12" s="22">
        <f t="shared" si="2"/>
        <v>4.7600000000000007</v>
      </c>
      <c r="K12" s="22">
        <f t="shared" si="0"/>
        <v>35.76</v>
      </c>
      <c r="L12" s="20">
        <f>RANK(K12,K3:K32)</f>
        <v>23</v>
      </c>
      <c r="M12" s="46">
        <f t="shared" si="3"/>
        <v>59</v>
      </c>
      <c r="N12" s="20"/>
    </row>
    <row r="13" spans="1:14" x14ac:dyDescent="0.25">
      <c r="A13" s="18">
        <v>11</v>
      </c>
      <c r="B13" s="16" t="s">
        <v>9</v>
      </c>
      <c r="C13" s="59">
        <f>AVERAGE('1 км среднее'!C12,'1 км среднее'!D12)</f>
        <v>0.1628472222222222</v>
      </c>
      <c r="D13" s="20">
        <f>RANK(C13,C3:C32,1)</f>
        <v>7</v>
      </c>
      <c r="E13" s="55">
        <v>9.3750000000000007E-4</v>
      </c>
      <c r="F13" s="20">
        <f>RANK(E13,E3:E32,1)</f>
        <v>11</v>
      </c>
      <c r="G13" s="21">
        <v>66</v>
      </c>
      <c r="H13" s="22">
        <f t="shared" si="1"/>
        <v>33</v>
      </c>
      <c r="I13" s="22">
        <v>25</v>
      </c>
      <c r="J13" s="22">
        <f t="shared" si="2"/>
        <v>4.25</v>
      </c>
      <c r="K13" s="22">
        <f t="shared" si="0"/>
        <v>37.25</v>
      </c>
      <c r="L13" s="20">
        <f>RANK(K13,K3:K32)</f>
        <v>22</v>
      </c>
      <c r="M13" s="46">
        <f t="shared" si="3"/>
        <v>40</v>
      </c>
      <c r="N13" s="20"/>
    </row>
    <row r="14" spans="1:14" x14ac:dyDescent="0.25">
      <c r="A14" s="18">
        <v>12</v>
      </c>
      <c r="B14" s="16" t="s">
        <v>32</v>
      </c>
      <c r="C14" s="59">
        <f>AVERAGE('1 км среднее'!C13,'1 км среднее'!D13)</f>
        <v>0.17152777777777778</v>
      </c>
      <c r="D14" s="20">
        <f>RANK(C14,C3:C32,1)</f>
        <v>10</v>
      </c>
      <c r="E14" s="55">
        <v>9.1782407407407405E-4</v>
      </c>
      <c r="F14" s="20">
        <f>RANK(E14,E3:E32,1)</f>
        <v>8</v>
      </c>
      <c r="G14" s="21">
        <v>117</v>
      </c>
      <c r="H14" s="22">
        <f t="shared" si="1"/>
        <v>58.5</v>
      </c>
      <c r="I14" s="22">
        <v>30</v>
      </c>
      <c r="J14" s="22">
        <f t="shared" si="2"/>
        <v>5.1000000000000005</v>
      </c>
      <c r="K14" s="22">
        <f t="shared" si="0"/>
        <v>63.6</v>
      </c>
      <c r="L14" s="20">
        <f>RANK(K14,K3:K32)</f>
        <v>7</v>
      </c>
      <c r="M14" s="46">
        <f t="shared" si="3"/>
        <v>25</v>
      </c>
      <c r="N14" s="20"/>
    </row>
    <row r="15" spans="1:14" x14ac:dyDescent="0.25">
      <c r="A15" s="18">
        <v>13</v>
      </c>
      <c r="B15" s="16" t="s">
        <v>33</v>
      </c>
      <c r="C15" s="59">
        <f>AVERAGE('1 км среднее'!C14,'1 км среднее'!D14)</f>
        <v>100</v>
      </c>
      <c r="D15" s="20">
        <f>RANK(C15,C3:C32,1)</f>
        <v>28</v>
      </c>
      <c r="E15" s="55">
        <v>100</v>
      </c>
      <c r="F15" s="20">
        <f>RANK(E15,E3:E32,1)</f>
        <v>28</v>
      </c>
      <c r="G15" s="21">
        <v>0</v>
      </c>
      <c r="H15" s="22">
        <f t="shared" si="1"/>
        <v>0</v>
      </c>
      <c r="I15" s="22">
        <v>0</v>
      </c>
      <c r="J15" s="22">
        <f t="shared" si="2"/>
        <v>0</v>
      </c>
      <c r="K15" s="22">
        <v>0</v>
      </c>
      <c r="L15" s="20">
        <f>RANK(K15,K3:K32)</f>
        <v>28</v>
      </c>
      <c r="M15" s="46">
        <f t="shared" si="3"/>
        <v>84</v>
      </c>
      <c r="N15" s="20"/>
    </row>
    <row r="16" spans="1:14" x14ac:dyDescent="0.25">
      <c r="A16" s="18">
        <v>14</v>
      </c>
      <c r="B16" s="16" t="s">
        <v>34</v>
      </c>
      <c r="C16" s="59">
        <f>AVERAGE('1 км среднее'!C15,'1 км среднее'!D15)</f>
        <v>0.17083333333333334</v>
      </c>
      <c r="D16" s="20">
        <f>RANK(C16,C3:C32,1)</f>
        <v>9</v>
      </c>
      <c r="E16" s="55">
        <v>9.5023148148148159E-4</v>
      </c>
      <c r="F16" s="20">
        <f>RANK(E16,E3:E32,1)</f>
        <v>12</v>
      </c>
      <c r="G16" s="21">
        <v>118</v>
      </c>
      <c r="H16" s="22">
        <f t="shared" si="1"/>
        <v>59</v>
      </c>
      <c r="I16" s="22">
        <v>56</v>
      </c>
      <c r="J16" s="22">
        <f t="shared" si="2"/>
        <v>9.5200000000000014</v>
      </c>
      <c r="K16" s="22">
        <f t="shared" ref="K16:K22" si="4">J16+H16</f>
        <v>68.52</v>
      </c>
      <c r="L16" s="20">
        <f>RANK(K16,K3:K32)</f>
        <v>3</v>
      </c>
      <c r="M16" s="46">
        <f t="shared" si="3"/>
        <v>24</v>
      </c>
      <c r="N16" s="20"/>
    </row>
    <row r="17" spans="1:14" x14ac:dyDescent="0.25">
      <c r="A17" s="18">
        <v>15</v>
      </c>
      <c r="B17" s="16" t="s">
        <v>35</v>
      </c>
      <c r="C17" s="59">
        <f>AVERAGE('1 км среднее'!C16,'1 км среднее'!D16)</f>
        <v>0.17673611111111112</v>
      </c>
      <c r="D17" s="20">
        <f>RANK(C17,C3:C32,1)</f>
        <v>16</v>
      </c>
      <c r="E17" s="55">
        <v>9.6064814814814808E-4</v>
      </c>
      <c r="F17" s="20">
        <f>RANK(E17,E3:E32,1)</f>
        <v>15</v>
      </c>
      <c r="G17" s="21">
        <v>70</v>
      </c>
      <c r="H17" s="22">
        <f t="shared" si="1"/>
        <v>35</v>
      </c>
      <c r="I17" s="22">
        <v>59</v>
      </c>
      <c r="J17" s="22">
        <f t="shared" si="2"/>
        <v>10.030000000000001</v>
      </c>
      <c r="K17" s="22">
        <f t="shared" si="4"/>
        <v>45.03</v>
      </c>
      <c r="L17" s="20">
        <f>RANK(K17,K3:K32)</f>
        <v>19</v>
      </c>
      <c r="M17" s="46">
        <f t="shared" si="3"/>
        <v>50</v>
      </c>
      <c r="N17" s="20"/>
    </row>
    <row r="18" spans="1:14" x14ac:dyDescent="0.25">
      <c r="A18" s="18">
        <v>16</v>
      </c>
      <c r="B18" s="16" t="s">
        <v>36</v>
      </c>
      <c r="C18" s="59">
        <f>AVERAGE('1 км среднее'!C17,'1 км среднее'!D17)</f>
        <v>0.15659722222222222</v>
      </c>
      <c r="D18" s="20">
        <f>RANK(C18,C3:C32,1)</f>
        <v>3</v>
      </c>
      <c r="E18" s="55">
        <v>9.0856481481481485E-4</v>
      </c>
      <c r="F18" s="20">
        <f>RANK(E18,E3:E32,1)</f>
        <v>6</v>
      </c>
      <c r="G18" s="21">
        <v>121</v>
      </c>
      <c r="H18" s="22">
        <f t="shared" si="1"/>
        <v>60.5</v>
      </c>
      <c r="I18" s="22">
        <v>73</v>
      </c>
      <c r="J18" s="22">
        <f t="shared" si="2"/>
        <v>12.41</v>
      </c>
      <c r="K18" s="22">
        <f t="shared" si="4"/>
        <v>72.91</v>
      </c>
      <c r="L18" s="20">
        <f>RANK(K18,K3:K32)</f>
        <v>2</v>
      </c>
      <c r="M18" s="46">
        <f t="shared" si="3"/>
        <v>11</v>
      </c>
      <c r="N18" s="20"/>
    </row>
    <row r="19" spans="1:14" x14ac:dyDescent="0.25">
      <c r="A19" s="18">
        <v>17</v>
      </c>
      <c r="B19" s="16" t="s">
        <v>37</v>
      </c>
      <c r="C19" s="59">
        <f>AVERAGE('1 км среднее'!C18,'1 км среднее'!D18)</f>
        <v>0.17569444444444446</v>
      </c>
      <c r="D19" s="20">
        <f>RANK(C19,C3:C32,1)</f>
        <v>15</v>
      </c>
      <c r="E19" s="55">
        <v>1.0092592592592592E-3</v>
      </c>
      <c r="F19" s="20">
        <f>RANK(E19,E3:E32,1)</f>
        <v>24</v>
      </c>
      <c r="G19" s="21">
        <v>59</v>
      </c>
      <c r="H19" s="22">
        <f t="shared" si="1"/>
        <v>29.5</v>
      </c>
      <c r="I19" s="22">
        <v>30</v>
      </c>
      <c r="J19" s="22">
        <f t="shared" si="2"/>
        <v>5.1000000000000005</v>
      </c>
      <c r="K19" s="22">
        <f t="shared" si="4"/>
        <v>34.6</v>
      </c>
      <c r="L19" s="20">
        <f>RANK(K19,K3:K32)</f>
        <v>25</v>
      </c>
      <c r="M19" s="46">
        <f t="shared" si="3"/>
        <v>64</v>
      </c>
      <c r="N19" s="20"/>
    </row>
    <row r="20" spans="1:14" x14ac:dyDescent="0.25">
      <c r="A20" s="18">
        <v>18</v>
      </c>
      <c r="B20" s="16" t="s">
        <v>38</v>
      </c>
      <c r="C20" s="59">
        <f>AVERAGE('1 км среднее'!C19,'1 км среднее'!D19)</f>
        <v>0.18680555555555556</v>
      </c>
      <c r="D20" s="20">
        <f>RANK(C20,C3:C32,1)</f>
        <v>22</v>
      </c>
      <c r="E20" s="55">
        <v>9.699074074074075E-4</v>
      </c>
      <c r="F20" s="20">
        <f>RANK(E20,E3:E32,1)</f>
        <v>16</v>
      </c>
      <c r="G20" s="21">
        <v>71</v>
      </c>
      <c r="H20" s="22">
        <f t="shared" si="1"/>
        <v>35.5</v>
      </c>
      <c r="I20" s="22">
        <v>59</v>
      </c>
      <c r="J20" s="22">
        <f t="shared" si="2"/>
        <v>10.030000000000001</v>
      </c>
      <c r="K20" s="22">
        <f t="shared" si="4"/>
        <v>45.53</v>
      </c>
      <c r="L20" s="20">
        <f>RANK(K20,K3:K32)</f>
        <v>18</v>
      </c>
      <c r="M20" s="46">
        <f t="shared" si="3"/>
        <v>56</v>
      </c>
      <c r="N20" s="20"/>
    </row>
    <row r="21" spans="1:14" x14ac:dyDescent="0.25">
      <c r="A21" s="18">
        <v>19</v>
      </c>
      <c r="B21" s="16" t="s">
        <v>39</v>
      </c>
      <c r="C21" s="59">
        <f>AVERAGE('1 км среднее'!C20,'1 км среднее'!D20)</f>
        <v>0.15694444444444444</v>
      </c>
      <c r="D21" s="20">
        <f>RANK(C21,C3:C32,1)</f>
        <v>4</v>
      </c>
      <c r="E21" s="55">
        <v>8.9699074074074073E-4</v>
      </c>
      <c r="F21" s="20">
        <f>RANK(E21,E3:E32,1)</f>
        <v>4</v>
      </c>
      <c r="G21" s="21">
        <v>103</v>
      </c>
      <c r="H21" s="22">
        <f t="shared" si="1"/>
        <v>51.5</v>
      </c>
      <c r="I21" s="22">
        <v>52</v>
      </c>
      <c r="J21" s="22">
        <f t="shared" si="2"/>
        <v>8.84</v>
      </c>
      <c r="K21" s="22">
        <f t="shared" si="4"/>
        <v>60.34</v>
      </c>
      <c r="L21" s="20">
        <f>RANK(K21,K3:K32)</f>
        <v>10</v>
      </c>
      <c r="M21" s="46">
        <f t="shared" si="3"/>
        <v>18</v>
      </c>
      <c r="N21" s="20"/>
    </row>
    <row r="22" spans="1:14" x14ac:dyDescent="0.25">
      <c r="A22" s="18">
        <v>20</v>
      </c>
      <c r="B22" s="16" t="s">
        <v>40</v>
      </c>
      <c r="C22" s="59">
        <f>AVERAGE('1 км среднее'!C21,'1 км среднее'!D21)</f>
        <v>0.17152777777777778</v>
      </c>
      <c r="D22" s="20">
        <f>RANK(C22,C3:C32,1)</f>
        <v>10</v>
      </c>
      <c r="E22" s="55">
        <v>9.0162037037037034E-4</v>
      </c>
      <c r="F22" s="20">
        <f>RANK(E22,E3:E32,1)</f>
        <v>5</v>
      </c>
      <c r="G22" s="21">
        <v>94</v>
      </c>
      <c r="H22" s="22">
        <f t="shared" si="1"/>
        <v>47</v>
      </c>
      <c r="I22" s="22">
        <v>80</v>
      </c>
      <c r="J22" s="22">
        <f t="shared" si="2"/>
        <v>13.600000000000001</v>
      </c>
      <c r="K22" s="22">
        <f t="shared" si="4"/>
        <v>60.6</v>
      </c>
      <c r="L22" s="20">
        <f>RANK(K22,K3:K32)</f>
        <v>9</v>
      </c>
      <c r="M22" s="46">
        <f t="shared" si="3"/>
        <v>24</v>
      </c>
      <c r="N22" s="20"/>
    </row>
    <row r="23" spans="1:14" x14ac:dyDescent="0.25">
      <c r="A23" s="18">
        <v>21</v>
      </c>
      <c r="B23" s="16" t="s">
        <v>41</v>
      </c>
      <c r="C23" s="59">
        <f>AVERAGE('1 км среднее'!C22,'1 км среднее'!D22)</f>
        <v>100</v>
      </c>
      <c r="D23" s="20">
        <f>RANK(C23,C3:C32,1)</f>
        <v>28</v>
      </c>
      <c r="E23" s="55">
        <v>100</v>
      </c>
      <c r="F23" s="20">
        <f>RANK(E23,E3:E32,1)</f>
        <v>28</v>
      </c>
      <c r="G23" s="21">
        <v>0</v>
      </c>
      <c r="H23" s="22">
        <f t="shared" si="1"/>
        <v>0</v>
      </c>
      <c r="I23" s="22">
        <v>0</v>
      </c>
      <c r="J23" s="22">
        <f t="shared" si="2"/>
        <v>0</v>
      </c>
      <c r="K23" s="22">
        <v>0</v>
      </c>
      <c r="L23" s="20">
        <f>RANK(K23,K3:K32)</f>
        <v>28</v>
      </c>
      <c r="M23" s="46">
        <f t="shared" si="3"/>
        <v>84</v>
      </c>
      <c r="N23" s="20"/>
    </row>
    <row r="24" spans="1:14" x14ac:dyDescent="0.25">
      <c r="A24" s="18">
        <v>22</v>
      </c>
      <c r="B24" s="16" t="s">
        <v>42</v>
      </c>
      <c r="C24" s="59">
        <f>AVERAGE('1 км среднее'!C23,'1 км среднее'!D23)</f>
        <v>0.23298611111111112</v>
      </c>
      <c r="D24" s="20">
        <f>RANK(C24,C3:C32,1)</f>
        <v>27</v>
      </c>
      <c r="E24" s="55">
        <v>1.0625000000000001E-3</v>
      </c>
      <c r="F24" s="20">
        <f>RANK(E24,E3:E32,1)</f>
        <v>27</v>
      </c>
      <c r="G24" s="21">
        <v>50</v>
      </c>
      <c r="H24" s="22">
        <f t="shared" si="1"/>
        <v>25</v>
      </c>
      <c r="I24" s="22">
        <v>48</v>
      </c>
      <c r="J24" s="22">
        <f t="shared" si="2"/>
        <v>8.16</v>
      </c>
      <c r="K24" s="22">
        <f t="shared" ref="K24:K31" si="5">J24+H24</f>
        <v>33.159999999999997</v>
      </c>
      <c r="L24" s="20">
        <f>RANK(K24,K3:K32)</f>
        <v>26</v>
      </c>
      <c r="M24" s="46">
        <f t="shared" si="3"/>
        <v>80</v>
      </c>
      <c r="N24" s="20"/>
    </row>
    <row r="25" spans="1:14" x14ac:dyDescent="0.25">
      <c r="A25" s="18">
        <v>23</v>
      </c>
      <c r="B25" s="16" t="s">
        <v>43</v>
      </c>
      <c r="C25" s="59">
        <f>AVERAGE('1 км среднее'!C24,'1 км среднее'!D24)</f>
        <v>0.14895833333333333</v>
      </c>
      <c r="D25" s="20">
        <f>RANK(C25,C3:C32,1)</f>
        <v>1</v>
      </c>
      <c r="E25" s="55">
        <v>8.495370370370371E-4</v>
      </c>
      <c r="F25" s="20">
        <f>RANK(E25,E3:E32,1)</f>
        <v>2</v>
      </c>
      <c r="G25" s="21">
        <v>114</v>
      </c>
      <c r="H25" s="22">
        <f t="shared" si="1"/>
        <v>57</v>
      </c>
      <c r="I25" s="22">
        <v>103</v>
      </c>
      <c r="J25" s="22">
        <f t="shared" si="2"/>
        <v>17.510000000000002</v>
      </c>
      <c r="K25" s="22">
        <f t="shared" si="5"/>
        <v>74.510000000000005</v>
      </c>
      <c r="L25" s="20">
        <f>RANK(K25,K3:K32)</f>
        <v>1</v>
      </c>
      <c r="M25" s="46">
        <f t="shared" si="3"/>
        <v>4</v>
      </c>
      <c r="N25" s="20"/>
    </row>
    <row r="26" spans="1:14" x14ac:dyDescent="0.25">
      <c r="A26" s="18">
        <v>24</v>
      </c>
      <c r="B26" s="16" t="s">
        <v>10</v>
      </c>
      <c r="C26" s="59">
        <f>AVERAGE('1 км среднее'!C25,'1 км среднее'!D25)</f>
        <v>0.17326388888888888</v>
      </c>
      <c r="D26" s="20">
        <f>RANK(C26,C3:C32,1)</f>
        <v>12</v>
      </c>
      <c r="E26" s="55">
        <v>9.8263888888888901E-4</v>
      </c>
      <c r="F26" s="20">
        <f>RANK(E26,E3:E32,1)</f>
        <v>20</v>
      </c>
      <c r="G26" s="21">
        <v>69</v>
      </c>
      <c r="H26" s="22">
        <f t="shared" si="1"/>
        <v>34.5</v>
      </c>
      <c r="I26" s="22">
        <v>41</v>
      </c>
      <c r="J26" s="22">
        <f t="shared" si="2"/>
        <v>6.9700000000000006</v>
      </c>
      <c r="K26" s="22">
        <f t="shared" si="5"/>
        <v>41.47</v>
      </c>
      <c r="L26" s="20">
        <f>RANK(K26,K3:K32)</f>
        <v>21</v>
      </c>
      <c r="M26" s="46">
        <f t="shared" si="3"/>
        <v>53</v>
      </c>
      <c r="N26" s="20"/>
    </row>
    <row r="27" spans="1:14" x14ac:dyDescent="0.25">
      <c r="A27" s="18">
        <v>25</v>
      </c>
      <c r="B27" s="16" t="s">
        <v>44</v>
      </c>
      <c r="C27" s="59">
        <f>AVERAGE('1 км среднее'!C26,'1 км среднее'!D26)</f>
        <v>0.18298611111111113</v>
      </c>
      <c r="D27" s="20">
        <f>RANK(C27,C3:C32,1)</f>
        <v>21</v>
      </c>
      <c r="E27" s="55">
        <v>9.8958333333333342E-4</v>
      </c>
      <c r="F27" s="20">
        <f>RANK(E27,E3:E32,1)</f>
        <v>21</v>
      </c>
      <c r="G27" s="21">
        <v>102</v>
      </c>
      <c r="H27" s="22">
        <f t="shared" si="1"/>
        <v>51</v>
      </c>
      <c r="I27" s="22">
        <v>84</v>
      </c>
      <c r="J27" s="22">
        <f t="shared" si="2"/>
        <v>14.280000000000001</v>
      </c>
      <c r="K27" s="22">
        <f t="shared" si="5"/>
        <v>65.28</v>
      </c>
      <c r="L27" s="20">
        <f>RANK(K27,K3:K32)</f>
        <v>6</v>
      </c>
      <c r="M27" s="46">
        <f t="shared" si="3"/>
        <v>48</v>
      </c>
      <c r="N27" s="20"/>
    </row>
    <row r="28" spans="1:14" x14ac:dyDescent="0.25">
      <c r="A28" s="18">
        <v>26</v>
      </c>
      <c r="B28" s="16" t="s">
        <v>45</v>
      </c>
      <c r="C28" s="59">
        <f>AVERAGE('1 км среднее'!C27,'1 км среднее'!D27)</f>
        <v>0.20590277777777777</v>
      </c>
      <c r="D28" s="20">
        <f>RANK(C28,C3:C32,1)</f>
        <v>25</v>
      </c>
      <c r="E28" s="55">
        <v>1.0231481481481482E-3</v>
      </c>
      <c r="F28" s="20">
        <f>RANK(E28,E3:E32,1)</f>
        <v>25</v>
      </c>
      <c r="G28" s="21">
        <v>62</v>
      </c>
      <c r="H28" s="22">
        <f t="shared" si="1"/>
        <v>31</v>
      </c>
      <c r="I28" s="22">
        <v>24</v>
      </c>
      <c r="J28" s="22">
        <f t="shared" si="2"/>
        <v>4.08</v>
      </c>
      <c r="K28" s="22">
        <f t="shared" si="5"/>
        <v>35.08</v>
      </c>
      <c r="L28" s="20">
        <f>RANK(K28,K3:K32)</f>
        <v>24</v>
      </c>
      <c r="M28" s="46">
        <f t="shared" si="3"/>
        <v>74</v>
      </c>
      <c r="N28" s="20"/>
    </row>
    <row r="29" spans="1:14" x14ac:dyDescent="0.25">
      <c r="A29" s="18">
        <v>27</v>
      </c>
      <c r="B29" s="16" t="s">
        <v>46</v>
      </c>
      <c r="C29" s="59">
        <f>AVERAGE('1 км среднее'!C28,'1 км среднее'!D28)</f>
        <v>0.1701388888888889</v>
      </c>
      <c r="D29" s="20">
        <f>RANK(C29,C3:C32,1)</f>
        <v>8</v>
      </c>
      <c r="E29" s="55">
        <v>9.2939814814814827E-4</v>
      </c>
      <c r="F29" s="20">
        <f>RANK(E29,E3:E32,1)</f>
        <v>9</v>
      </c>
      <c r="G29" s="21">
        <v>80</v>
      </c>
      <c r="H29" s="22">
        <f t="shared" si="1"/>
        <v>40</v>
      </c>
      <c r="I29" s="22">
        <v>71</v>
      </c>
      <c r="J29" s="22">
        <f t="shared" si="2"/>
        <v>12.07</v>
      </c>
      <c r="K29" s="22">
        <f t="shared" si="5"/>
        <v>52.07</v>
      </c>
      <c r="L29" s="20">
        <f>RANK(K29,K3:K32)</f>
        <v>16</v>
      </c>
      <c r="M29" s="46">
        <f t="shared" si="3"/>
        <v>33</v>
      </c>
      <c r="N29" s="20"/>
    </row>
    <row r="30" spans="1:14" x14ac:dyDescent="0.25">
      <c r="A30" s="18">
        <v>28</v>
      </c>
      <c r="B30" s="16" t="s">
        <v>47</v>
      </c>
      <c r="C30" s="59">
        <f>AVERAGE('1 км среднее'!C29,'1 км среднее'!D29)</f>
        <v>0.19062499999999999</v>
      </c>
      <c r="D30" s="20">
        <f>RANK(C30,C3:C32,1)</f>
        <v>23</v>
      </c>
      <c r="E30" s="55">
        <v>9.3402777777777766E-4</v>
      </c>
      <c r="F30" s="20">
        <f>RANK(E30,E3:E32,1)</f>
        <v>10</v>
      </c>
      <c r="G30" s="21">
        <v>109</v>
      </c>
      <c r="H30" s="22">
        <f t="shared" si="1"/>
        <v>54.5</v>
      </c>
      <c r="I30" s="22">
        <v>45</v>
      </c>
      <c r="J30" s="22">
        <f t="shared" si="2"/>
        <v>7.65</v>
      </c>
      <c r="K30" s="22">
        <f t="shared" si="5"/>
        <v>62.15</v>
      </c>
      <c r="L30" s="20">
        <f>RANK(K30,K3:K32)</f>
        <v>8</v>
      </c>
      <c r="M30" s="46">
        <f t="shared" si="3"/>
        <v>41</v>
      </c>
      <c r="N30" s="20"/>
    </row>
    <row r="31" spans="1:14" x14ac:dyDescent="0.25">
      <c r="A31" s="18">
        <v>29</v>
      </c>
      <c r="B31" s="16" t="s">
        <v>48</v>
      </c>
      <c r="C31" s="59">
        <f>AVERAGE('1 км среднее'!C30,'1 км среднее'!D30)</f>
        <v>0.1809027777777778</v>
      </c>
      <c r="D31" s="20">
        <f>RANK(C31,C3:C32,1)</f>
        <v>19</v>
      </c>
      <c r="E31" s="55">
        <v>1.0590277777777777E-3</v>
      </c>
      <c r="F31" s="20">
        <f>RANK(E31,E3:E32,1)</f>
        <v>26</v>
      </c>
      <c r="G31" s="21">
        <v>108</v>
      </c>
      <c r="H31" s="22">
        <f t="shared" si="1"/>
        <v>54</v>
      </c>
      <c r="I31" s="22">
        <v>69</v>
      </c>
      <c r="J31" s="22">
        <f t="shared" si="2"/>
        <v>11.73</v>
      </c>
      <c r="K31" s="22">
        <f t="shared" si="5"/>
        <v>65.73</v>
      </c>
      <c r="L31" s="20">
        <f>RANK(K31,K3:K32)</f>
        <v>5</v>
      </c>
      <c r="M31" s="46">
        <f t="shared" si="3"/>
        <v>50</v>
      </c>
      <c r="N31" s="20"/>
    </row>
    <row r="32" spans="1:14" x14ac:dyDescent="0.25">
      <c r="A32" s="18">
        <v>30</v>
      </c>
      <c r="B32" s="16" t="s">
        <v>49</v>
      </c>
      <c r="C32" s="59">
        <f>AVERAGE('1 км среднее'!C31,'1 км среднее'!D31)</f>
        <v>100</v>
      </c>
      <c r="D32" s="20">
        <f>RANK(C32,C3:C32,1)</f>
        <v>28</v>
      </c>
      <c r="E32" s="55">
        <v>100</v>
      </c>
      <c r="F32" s="20">
        <f>RANK(E32,E3:E32,1)</f>
        <v>28</v>
      </c>
      <c r="G32" s="21">
        <v>0</v>
      </c>
      <c r="H32" s="22">
        <f t="shared" si="1"/>
        <v>0</v>
      </c>
      <c r="I32" s="22">
        <v>0</v>
      </c>
      <c r="J32" s="22">
        <f t="shared" si="2"/>
        <v>0</v>
      </c>
      <c r="K32" s="22">
        <f t="shared" ref="K32" si="6">H33+J33</f>
        <v>0</v>
      </c>
      <c r="L32" s="20">
        <f>RANK(K32,K3:K32)</f>
        <v>28</v>
      </c>
      <c r="M32" s="46">
        <f t="shared" si="3"/>
        <v>84</v>
      </c>
      <c r="N32" s="20"/>
    </row>
    <row r="33" spans="1:3" x14ac:dyDescent="0.25">
      <c r="A33" s="50"/>
      <c r="B33" s="51" t="s">
        <v>64</v>
      </c>
      <c r="C33" s="50" t="s">
        <v>66</v>
      </c>
    </row>
    <row r="34" spans="1:3" x14ac:dyDescent="0.25">
      <c r="A34" s="50"/>
      <c r="B34" s="51" t="s">
        <v>65</v>
      </c>
      <c r="C34" s="50" t="s">
        <v>66</v>
      </c>
    </row>
  </sheetData>
  <sortState ref="A2:A31">
    <sortCondition ref="A1"/>
  </sortState>
  <mergeCells count="1">
    <mergeCell ref="A1:N1"/>
  </mergeCells>
  <pageMargins left="0.19685039370078741" right="0.19685039370078741" top="0.19685039370078741" bottom="0.19685039370078741" header="0" footer="0"/>
  <pageSetup paperSize="9" scale="8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0" zoomScale="85" zoomScaleNormal="85" workbookViewId="0">
      <selection activeCell="D24" sqref="D24"/>
    </sheetView>
  </sheetViews>
  <sheetFormatPr defaultRowHeight="15" x14ac:dyDescent="0.25"/>
  <cols>
    <col min="1" max="1" width="5.28515625" style="2" customWidth="1"/>
    <col min="2" max="2" width="42.28515625" style="32" customWidth="1"/>
    <col min="3" max="3" width="11.140625" customWidth="1"/>
  </cols>
  <sheetData>
    <row r="1" spans="1:4" ht="33" customHeight="1" x14ac:dyDescent="0.25">
      <c r="A1" s="65" t="s">
        <v>61</v>
      </c>
      <c r="B1" s="65"/>
      <c r="C1" s="65"/>
      <c r="D1" s="65"/>
    </row>
    <row r="2" spans="1:4" ht="30" x14ac:dyDescent="0.25">
      <c r="A2" s="30"/>
      <c r="B2" s="35" t="s">
        <v>11</v>
      </c>
      <c r="C2" s="30" t="s">
        <v>30</v>
      </c>
      <c r="D2" s="30" t="s">
        <v>20</v>
      </c>
    </row>
    <row r="3" spans="1:4" x14ac:dyDescent="0.25">
      <c r="A3" s="31">
        <v>1</v>
      </c>
      <c r="B3" s="16" t="s">
        <v>3</v>
      </c>
      <c r="C3" s="31">
        <v>36</v>
      </c>
      <c r="D3" s="33">
        <f>RANK(C3,C3:C32)</f>
        <v>23</v>
      </c>
    </row>
    <row r="4" spans="1:4" x14ac:dyDescent="0.25">
      <c r="A4" s="31">
        <v>2</v>
      </c>
      <c r="B4" s="16" t="s">
        <v>4</v>
      </c>
      <c r="C4" s="31">
        <v>78</v>
      </c>
      <c r="D4" s="33">
        <f>RANK(C4,C3:C32)</f>
        <v>11</v>
      </c>
    </row>
    <row r="5" spans="1:4" x14ac:dyDescent="0.25">
      <c r="A5" s="31">
        <v>3</v>
      </c>
      <c r="B5" s="16" t="s">
        <v>0</v>
      </c>
      <c r="C5" s="31">
        <v>66</v>
      </c>
      <c r="D5" s="33">
        <f>RANK(C5,C3:C32)</f>
        <v>13</v>
      </c>
    </row>
    <row r="6" spans="1:4" x14ac:dyDescent="0.25">
      <c r="A6" s="31">
        <v>4</v>
      </c>
      <c r="B6" s="16" t="s">
        <v>57</v>
      </c>
      <c r="C6" s="31">
        <v>62</v>
      </c>
      <c r="D6" s="33">
        <f>RANK(C6,C3:C32)</f>
        <v>15</v>
      </c>
    </row>
    <row r="7" spans="1:4" x14ac:dyDescent="0.25">
      <c r="A7" s="31">
        <v>5</v>
      </c>
      <c r="B7" s="16" t="s">
        <v>5</v>
      </c>
      <c r="C7" s="31">
        <v>50</v>
      </c>
      <c r="D7" s="33">
        <f>RANK(C7,C3:C32)</f>
        <v>19</v>
      </c>
    </row>
    <row r="8" spans="1:4" x14ac:dyDescent="0.25">
      <c r="A8" s="31">
        <v>6</v>
      </c>
      <c r="B8" s="16" t="s">
        <v>6</v>
      </c>
      <c r="C8" s="31">
        <v>25</v>
      </c>
      <c r="D8" s="33">
        <f>RANK(C8,C3:C32)</f>
        <v>27</v>
      </c>
    </row>
    <row r="9" spans="1:4" x14ac:dyDescent="0.25">
      <c r="A9" s="31">
        <v>7</v>
      </c>
      <c r="B9" s="16" t="s">
        <v>7</v>
      </c>
      <c r="C9" s="31">
        <v>84</v>
      </c>
      <c r="D9" s="33">
        <f>RANK(C9,C3:C32)</f>
        <v>8</v>
      </c>
    </row>
    <row r="10" spans="1:4" x14ac:dyDescent="0.25">
      <c r="A10" s="31">
        <v>8</v>
      </c>
      <c r="B10" s="16" t="s">
        <v>8</v>
      </c>
      <c r="C10" s="31">
        <v>92</v>
      </c>
      <c r="D10" s="33">
        <f>RANK(C10,C3:C32)</f>
        <v>6</v>
      </c>
    </row>
    <row r="11" spans="1:4" x14ac:dyDescent="0.25">
      <c r="A11" s="31">
        <v>9</v>
      </c>
      <c r="B11" s="16" t="s">
        <v>1</v>
      </c>
      <c r="C11" s="31">
        <v>42</v>
      </c>
      <c r="D11" s="33">
        <f>RANK(C11,C3:C32)</f>
        <v>20</v>
      </c>
    </row>
    <row r="12" spans="1:4" x14ac:dyDescent="0.25">
      <c r="A12" s="31">
        <v>10</v>
      </c>
      <c r="B12" s="16" t="s">
        <v>2</v>
      </c>
      <c r="C12" s="31">
        <v>153</v>
      </c>
      <c r="D12" s="33">
        <f>RANK(C12,C3:C32)</f>
        <v>2</v>
      </c>
    </row>
    <row r="13" spans="1:4" x14ac:dyDescent="0.25">
      <c r="A13" s="31">
        <v>11</v>
      </c>
      <c r="B13" s="16" t="s">
        <v>9</v>
      </c>
      <c r="C13" s="31">
        <v>41</v>
      </c>
      <c r="D13" s="33">
        <f>RANK(C13,C3:C32)</f>
        <v>22</v>
      </c>
    </row>
    <row r="14" spans="1:4" x14ac:dyDescent="0.25">
      <c r="A14" s="31">
        <v>12</v>
      </c>
      <c r="B14" s="16" t="s">
        <v>32</v>
      </c>
      <c r="C14" s="31">
        <v>32</v>
      </c>
      <c r="D14" s="33">
        <f>RANK(C14,C3:C32)</f>
        <v>24</v>
      </c>
    </row>
    <row r="15" spans="1:4" x14ac:dyDescent="0.25">
      <c r="A15" s="31">
        <v>13</v>
      </c>
      <c r="B15" s="16" t="s">
        <v>33</v>
      </c>
      <c r="C15" s="31">
        <v>0</v>
      </c>
      <c r="D15" s="33">
        <f>RANK(C15,C3:C32)</f>
        <v>28</v>
      </c>
    </row>
    <row r="16" spans="1:4" x14ac:dyDescent="0.25">
      <c r="A16" s="31">
        <v>14</v>
      </c>
      <c r="B16" s="16" t="s">
        <v>34</v>
      </c>
      <c r="C16" s="31">
        <v>26</v>
      </c>
      <c r="D16" s="33">
        <f>RANK(C16,C3:C32)</f>
        <v>26</v>
      </c>
    </row>
    <row r="17" spans="1:4" x14ac:dyDescent="0.25">
      <c r="A17" s="31">
        <v>15</v>
      </c>
      <c r="B17" s="16" t="s">
        <v>35</v>
      </c>
      <c r="C17" s="31">
        <v>97</v>
      </c>
      <c r="D17" s="33">
        <f>RANK(C17,C3:C32)</f>
        <v>5</v>
      </c>
    </row>
    <row r="18" spans="1:4" x14ac:dyDescent="0.25">
      <c r="A18" s="31">
        <v>16</v>
      </c>
      <c r="B18" s="16" t="s">
        <v>36</v>
      </c>
      <c r="C18" s="31">
        <v>124</v>
      </c>
      <c r="D18" s="33">
        <f>RANK(C18,C3:C32)</f>
        <v>4</v>
      </c>
    </row>
    <row r="19" spans="1:4" x14ac:dyDescent="0.25">
      <c r="A19" s="31">
        <v>17</v>
      </c>
      <c r="B19" s="16" t="s">
        <v>37</v>
      </c>
      <c r="C19" s="31">
        <v>28</v>
      </c>
      <c r="D19" s="33">
        <f>RANK(C19,C3:C32)</f>
        <v>25</v>
      </c>
    </row>
    <row r="20" spans="1:4" x14ac:dyDescent="0.25">
      <c r="A20" s="31">
        <v>18</v>
      </c>
      <c r="B20" s="16" t="s">
        <v>38</v>
      </c>
      <c r="C20" s="31">
        <v>56</v>
      </c>
      <c r="D20" s="33">
        <f>RANK(C20,C3:C32)</f>
        <v>18</v>
      </c>
    </row>
    <row r="21" spans="1:4" x14ac:dyDescent="0.25">
      <c r="A21" s="31">
        <v>19</v>
      </c>
      <c r="B21" s="16" t="s">
        <v>39</v>
      </c>
      <c r="C21" s="31">
        <v>60</v>
      </c>
      <c r="D21" s="33">
        <f>RANK(C21,C3:C32)</f>
        <v>16</v>
      </c>
    </row>
    <row r="22" spans="1:4" x14ac:dyDescent="0.25">
      <c r="A22" s="31">
        <v>20</v>
      </c>
      <c r="B22" s="16" t="s">
        <v>40</v>
      </c>
      <c r="C22" s="31">
        <v>77</v>
      </c>
      <c r="D22" s="33">
        <f>RANK(C22,C3:C32)</f>
        <v>12</v>
      </c>
    </row>
    <row r="23" spans="1:4" x14ac:dyDescent="0.25">
      <c r="A23" s="31">
        <v>21</v>
      </c>
      <c r="B23" s="16" t="s">
        <v>41</v>
      </c>
      <c r="C23" s="31">
        <v>0</v>
      </c>
      <c r="D23" s="33">
        <f>RANK(C23,C3:C32)</f>
        <v>28</v>
      </c>
    </row>
    <row r="24" spans="1:4" x14ac:dyDescent="0.25">
      <c r="A24" s="31">
        <v>22</v>
      </c>
      <c r="B24" s="16" t="s">
        <v>42</v>
      </c>
      <c r="C24" s="31">
        <v>42</v>
      </c>
      <c r="D24" s="33">
        <f>RANK(C24,C3:C32)</f>
        <v>20</v>
      </c>
    </row>
    <row r="25" spans="1:4" x14ac:dyDescent="0.25">
      <c r="A25" s="31">
        <v>23</v>
      </c>
      <c r="B25" s="16" t="s">
        <v>43</v>
      </c>
      <c r="C25" s="31">
        <v>88</v>
      </c>
      <c r="D25" s="33">
        <f>RANK(C25,C3:C32)</f>
        <v>7</v>
      </c>
    </row>
    <row r="26" spans="1:4" x14ac:dyDescent="0.25">
      <c r="A26" s="31">
        <v>24</v>
      </c>
      <c r="B26" s="16" t="s">
        <v>10</v>
      </c>
      <c r="C26" s="31">
        <v>65</v>
      </c>
      <c r="D26" s="33">
        <f>RANK(C26,C3:C32)</f>
        <v>14</v>
      </c>
    </row>
    <row r="27" spans="1:4" x14ac:dyDescent="0.25">
      <c r="A27" s="31">
        <v>25</v>
      </c>
      <c r="B27" s="16" t="s">
        <v>44</v>
      </c>
      <c r="C27" s="31">
        <v>164</v>
      </c>
      <c r="D27" s="33">
        <f>RANK(C27,C3:C32)</f>
        <v>1</v>
      </c>
    </row>
    <row r="28" spans="1:4" x14ac:dyDescent="0.25">
      <c r="A28" s="31">
        <v>26</v>
      </c>
      <c r="B28" s="16" t="s">
        <v>45</v>
      </c>
      <c r="C28" s="31">
        <v>58</v>
      </c>
      <c r="D28" s="33">
        <f>RANK(C28,C3:C32)</f>
        <v>17</v>
      </c>
    </row>
    <row r="29" spans="1:4" x14ac:dyDescent="0.25">
      <c r="A29" s="31">
        <v>27</v>
      </c>
      <c r="B29" s="16" t="s">
        <v>46</v>
      </c>
      <c r="C29" s="31">
        <v>143</v>
      </c>
      <c r="D29" s="33">
        <f>RANK(C29,C3:C32)</f>
        <v>3</v>
      </c>
    </row>
    <row r="30" spans="1:4" x14ac:dyDescent="0.25">
      <c r="A30" s="31">
        <v>28</v>
      </c>
      <c r="B30" s="16" t="s">
        <v>47</v>
      </c>
      <c r="C30" s="31">
        <v>79</v>
      </c>
      <c r="D30" s="33">
        <f>RANK(C30,C3:C32)</f>
        <v>10</v>
      </c>
    </row>
    <row r="31" spans="1:4" x14ac:dyDescent="0.25">
      <c r="A31" s="31">
        <v>29</v>
      </c>
      <c r="B31" s="16" t="s">
        <v>48</v>
      </c>
      <c r="C31" s="31">
        <v>80</v>
      </c>
      <c r="D31" s="33">
        <f>RANK(C31,C3:C32)</f>
        <v>9</v>
      </c>
    </row>
    <row r="32" spans="1:4" x14ac:dyDescent="0.25">
      <c r="A32" s="31">
        <v>30</v>
      </c>
      <c r="B32" s="16" t="s">
        <v>49</v>
      </c>
      <c r="C32" s="31">
        <v>0</v>
      </c>
      <c r="D32" s="33">
        <f>RANK(C32,C3:C32)</f>
        <v>28</v>
      </c>
    </row>
    <row r="33" spans="1:3" x14ac:dyDescent="0.25">
      <c r="A33" s="50"/>
      <c r="B33" s="51" t="s">
        <v>67</v>
      </c>
      <c r="C33" s="50"/>
    </row>
    <row r="34" spans="1:3" x14ac:dyDescent="0.25">
      <c r="A34" s="50"/>
      <c r="B34" s="51" t="s">
        <v>68</v>
      </c>
      <c r="C34" s="50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="55" zoomScaleNormal="55" workbookViewId="0">
      <selection activeCell="K32" sqref="K32"/>
    </sheetView>
  </sheetViews>
  <sheetFormatPr defaultRowHeight="15" x14ac:dyDescent="0.25"/>
  <cols>
    <col min="1" max="1" width="3.5703125" style="2" customWidth="1"/>
    <col min="2" max="2" width="43.7109375" style="2" customWidth="1"/>
    <col min="3" max="3" width="11.7109375" customWidth="1"/>
  </cols>
  <sheetData>
    <row r="1" spans="1:4" ht="30" customHeight="1" x14ac:dyDescent="0.25">
      <c r="A1" s="65" t="s">
        <v>62</v>
      </c>
      <c r="B1" s="65"/>
      <c r="C1" s="65"/>
      <c r="D1" s="65"/>
    </row>
    <row r="2" spans="1:4" ht="30" x14ac:dyDescent="0.25">
      <c r="A2" s="30"/>
      <c r="B2" s="35" t="s">
        <v>11</v>
      </c>
      <c r="C2" s="30" t="s">
        <v>30</v>
      </c>
      <c r="D2" s="30" t="s">
        <v>20</v>
      </c>
    </row>
    <row r="3" spans="1:4" x14ac:dyDescent="0.25">
      <c r="A3" s="31">
        <v>1</v>
      </c>
      <c r="B3" s="16" t="s">
        <v>3</v>
      </c>
      <c r="C3" s="21"/>
      <c r="D3" s="20" t="e">
        <f>RANK(C3,C3:C32)</f>
        <v>#N/A</v>
      </c>
    </row>
    <row r="4" spans="1:4" x14ac:dyDescent="0.25">
      <c r="A4" s="31">
        <v>2</v>
      </c>
      <c r="B4" s="16" t="s">
        <v>4</v>
      </c>
      <c r="C4" s="21"/>
      <c r="D4" s="20" t="e">
        <f>RANK(C4,C3:C32)</f>
        <v>#N/A</v>
      </c>
    </row>
    <row r="5" spans="1:4" x14ac:dyDescent="0.25">
      <c r="A5" s="31">
        <v>3</v>
      </c>
      <c r="B5" s="16" t="s">
        <v>0</v>
      </c>
      <c r="C5" s="21"/>
      <c r="D5" s="20" t="e">
        <f>RANK(C5,C3:C32)</f>
        <v>#N/A</v>
      </c>
    </row>
    <row r="6" spans="1:4" x14ac:dyDescent="0.25">
      <c r="A6" s="31">
        <v>4</v>
      </c>
      <c r="B6" s="16" t="s">
        <v>57</v>
      </c>
      <c r="C6" s="21"/>
      <c r="D6" s="20" t="e">
        <f>RANK(C6,C3:C32)</f>
        <v>#N/A</v>
      </c>
    </row>
    <row r="7" spans="1:4" x14ac:dyDescent="0.25">
      <c r="A7" s="31">
        <v>5</v>
      </c>
      <c r="B7" s="16" t="s">
        <v>5</v>
      </c>
      <c r="C7" s="21"/>
      <c r="D7" s="20" t="e">
        <f>RANK(C7,C3:C32)</f>
        <v>#N/A</v>
      </c>
    </row>
    <row r="8" spans="1:4" x14ac:dyDescent="0.25">
      <c r="A8" s="31">
        <v>6</v>
      </c>
      <c r="B8" s="16" t="s">
        <v>6</v>
      </c>
      <c r="C8" s="21"/>
      <c r="D8" s="20" t="e">
        <f>RANK(C8,C3:C32)</f>
        <v>#N/A</v>
      </c>
    </row>
    <row r="9" spans="1:4" x14ac:dyDescent="0.25">
      <c r="A9" s="31">
        <v>7</v>
      </c>
      <c r="B9" s="16" t="s">
        <v>7</v>
      </c>
      <c r="C9" s="21"/>
      <c r="D9" s="20" t="e">
        <f>RANK(C9,C3:C32)</f>
        <v>#N/A</v>
      </c>
    </row>
    <row r="10" spans="1:4" x14ac:dyDescent="0.25">
      <c r="A10" s="31">
        <v>8</v>
      </c>
      <c r="B10" s="16" t="s">
        <v>8</v>
      </c>
      <c r="C10" s="21"/>
      <c r="D10" s="20" t="e">
        <f>RANK(C10,C3:C32)</f>
        <v>#N/A</v>
      </c>
    </row>
    <row r="11" spans="1:4" x14ac:dyDescent="0.25">
      <c r="A11" s="31">
        <v>9</v>
      </c>
      <c r="B11" s="16" t="s">
        <v>1</v>
      </c>
      <c r="C11" s="21"/>
      <c r="D11" s="20" t="e">
        <f>RANK(C11,C3:C32)</f>
        <v>#N/A</v>
      </c>
    </row>
    <row r="12" spans="1:4" x14ac:dyDescent="0.25">
      <c r="A12" s="31">
        <v>10</v>
      </c>
      <c r="B12" s="16" t="s">
        <v>2</v>
      </c>
      <c r="C12" s="21"/>
      <c r="D12" s="20" t="e">
        <f>RANK(C12,C3:C32)</f>
        <v>#N/A</v>
      </c>
    </row>
    <row r="13" spans="1:4" x14ac:dyDescent="0.25">
      <c r="A13" s="31">
        <v>11</v>
      </c>
      <c r="B13" s="16" t="s">
        <v>9</v>
      </c>
      <c r="C13" s="21"/>
      <c r="D13" s="20" t="e">
        <f>RANK(C13,C3:C32)</f>
        <v>#N/A</v>
      </c>
    </row>
    <row r="14" spans="1:4" x14ac:dyDescent="0.25">
      <c r="A14" s="31">
        <v>12</v>
      </c>
      <c r="B14" s="16" t="s">
        <v>32</v>
      </c>
      <c r="C14" s="21"/>
      <c r="D14" s="20" t="e">
        <f>RANK(C14,C3:C32)</f>
        <v>#N/A</v>
      </c>
    </row>
    <row r="15" spans="1:4" x14ac:dyDescent="0.25">
      <c r="A15" s="31">
        <v>13</v>
      </c>
      <c r="B15" s="16" t="s">
        <v>33</v>
      </c>
      <c r="C15" s="21"/>
      <c r="D15" s="20" t="e">
        <f>RANK(C15,C3:C32)</f>
        <v>#N/A</v>
      </c>
    </row>
    <row r="16" spans="1:4" x14ac:dyDescent="0.25">
      <c r="A16" s="31">
        <v>14</v>
      </c>
      <c r="B16" s="16" t="s">
        <v>34</v>
      </c>
      <c r="C16" s="21"/>
      <c r="D16" s="20" t="e">
        <f>RANK(C16,C3:C32)</f>
        <v>#N/A</v>
      </c>
    </row>
    <row r="17" spans="1:4" x14ac:dyDescent="0.25">
      <c r="A17" s="31">
        <v>15</v>
      </c>
      <c r="B17" s="16" t="s">
        <v>35</v>
      </c>
      <c r="C17" s="21"/>
      <c r="D17" s="20" t="e">
        <f>RANK(C17,C3:C32)</f>
        <v>#N/A</v>
      </c>
    </row>
    <row r="18" spans="1:4" x14ac:dyDescent="0.25">
      <c r="A18" s="31">
        <v>16</v>
      </c>
      <c r="B18" s="16" t="s">
        <v>36</v>
      </c>
      <c r="C18" s="21"/>
      <c r="D18" s="20" t="e">
        <f>RANK(C18,C3:C32)</f>
        <v>#N/A</v>
      </c>
    </row>
    <row r="19" spans="1:4" x14ac:dyDescent="0.25">
      <c r="A19" s="31">
        <v>17</v>
      </c>
      <c r="B19" s="16" t="s">
        <v>37</v>
      </c>
      <c r="C19" s="21"/>
      <c r="D19" s="20" t="e">
        <f>RANK(C19,C3:C32)</f>
        <v>#N/A</v>
      </c>
    </row>
    <row r="20" spans="1:4" x14ac:dyDescent="0.25">
      <c r="A20" s="31">
        <v>18</v>
      </c>
      <c r="B20" s="16" t="s">
        <v>38</v>
      </c>
      <c r="C20" s="21"/>
      <c r="D20" s="20" t="e">
        <f>RANK(C20,C3:C32)</f>
        <v>#N/A</v>
      </c>
    </row>
    <row r="21" spans="1:4" x14ac:dyDescent="0.25">
      <c r="A21" s="31">
        <v>19</v>
      </c>
      <c r="B21" s="16" t="s">
        <v>39</v>
      </c>
      <c r="C21" s="21"/>
      <c r="D21" s="20" t="e">
        <f>RANK(C21,C3:C32)</f>
        <v>#N/A</v>
      </c>
    </row>
    <row r="22" spans="1:4" x14ac:dyDescent="0.25">
      <c r="A22" s="31">
        <v>20</v>
      </c>
      <c r="B22" s="16" t="s">
        <v>40</v>
      </c>
      <c r="C22" s="21"/>
      <c r="D22" s="20" t="e">
        <f>RANK(C22,C3:C32)</f>
        <v>#N/A</v>
      </c>
    </row>
    <row r="23" spans="1:4" x14ac:dyDescent="0.25">
      <c r="A23" s="31">
        <v>21</v>
      </c>
      <c r="B23" s="16" t="s">
        <v>41</v>
      </c>
      <c r="C23" s="21"/>
      <c r="D23" s="20" t="e">
        <f>RANK(C23,C3:C32)</f>
        <v>#N/A</v>
      </c>
    </row>
    <row r="24" spans="1:4" x14ac:dyDescent="0.25">
      <c r="A24" s="31">
        <v>22</v>
      </c>
      <c r="B24" s="16" t="s">
        <v>42</v>
      </c>
      <c r="C24" s="21"/>
      <c r="D24" s="20" t="e">
        <f>RANK(C24,C3:C32)</f>
        <v>#N/A</v>
      </c>
    </row>
    <row r="25" spans="1:4" x14ac:dyDescent="0.25">
      <c r="A25" s="31">
        <v>23</v>
      </c>
      <c r="B25" s="16" t="s">
        <v>43</v>
      </c>
      <c r="C25" s="21"/>
      <c r="D25" s="20" t="e">
        <f>RANK(C25,C3:C32)</f>
        <v>#N/A</v>
      </c>
    </row>
    <row r="26" spans="1:4" x14ac:dyDescent="0.25">
      <c r="A26" s="31">
        <v>24</v>
      </c>
      <c r="B26" s="16" t="s">
        <v>10</v>
      </c>
      <c r="C26" s="21"/>
      <c r="D26" s="20" t="e">
        <f>RANK(C26,C3:C32)</f>
        <v>#N/A</v>
      </c>
    </row>
    <row r="27" spans="1:4" x14ac:dyDescent="0.25">
      <c r="A27" s="31">
        <v>25</v>
      </c>
      <c r="B27" s="16" t="s">
        <v>44</v>
      </c>
      <c r="C27" s="21"/>
      <c r="D27" s="20" t="e">
        <f>RANK(C27,C3:C32)</f>
        <v>#N/A</v>
      </c>
    </row>
    <row r="28" spans="1:4" x14ac:dyDescent="0.25">
      <c r="A28" s="31">
        <v>26</v>
      </c>
      <c r="B28" s="16" t="s">
        <v>45</v>
      </c>
      <c r="C28" s="21"/>
      <c r="D28" s="20" t="e">
        <f>RANK(C28,C3:C32)</f>
        <v>#N/A</v>
      </c>
    </row>
    <row r="29" spans="1:4" x14ac:dyDescent="0.25">
      <c r="A29" s="31">
        <v>27</v>
      </c>
      <c r="B29" s="16" t="s">
        <v>46</v>
      </c>
      <c r="C29" s="21"/>
      <c r="D29" s="20" t="e">
        <f>RANK(C29,C3:C32)</f>
        <v>#N/A</v>
      </c>
    </row>
    <row r="30" spans="1:4" x14ac:dyDescent="0.25">
      <c r="A30" s="31">
        <v>28</v>
      </c>
      <c r="B30" s="16" t="s">
        <v>47</v>
      </c>
      <c r="C30" s="21"/>
      <c r="D30" s="20" t="e">
        <f>RANK(C30,C3:C32)</f>
        <v>#N/A</v>
      </c>
    </row>
    <row r="31" spans="1:4" x14ac:dyDescent="0.25">
      <c r="A31" s="31">
        <v>29</v>
      </c>
      <c r="B31" s="16" t="s">
        <v>48</v>
      </c>
      <c r="C31" s="21"/>
      <c r="D31" s="20" t="e">
        <f>RANK(C31,C3:C32)</f>
        <v>#N/A</v>
      </c>
    </row>
    <row r="32" spans="1:4" x14ac:dyDescent="0.25">
      <c r="A32" s="31">
        <v>30</v>
      </c>
      <c r="B32" s="16" t="s">
        <v>49</v>
      </c>
      <c r="C32" s="21"/>
      <c r="D32" s="20" t="e">
        <f>RANK(C32,C3:C32)</f>
        <v>#N/A</v>
      </c>
    </row>
    <row r="33" spans="1:3" x14ac:dyDescent="0.25">
      <c r="A33" s="50"/>
      <c r="B33" s="51" t="s">
        <v>67</v>
      </c>
      <c r="C33" s="50"/>
    </row>
    <row r="34" spans="1:3" x14ac:dyDescent="0.25">
      <c r="A34" s="50"/>
      <c r="B34" s="51" t="s">
        <v>68</v>
      </c>
      <c r="C34" s="50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zoomScale="55" zoomScaleNormal="55" zoomScalePageLayoutView="55" workbookViewId="0">
      <selection activeCell="T11" sqref="T11"/>
    </sheetView>
  </sheetViews>
  <sheetFormatPr defaultRowHeight="15" x14ac:dyDescent="0.25"/>
  <cols>
    <col min="1" max="1" width="4" customWidth="1"/>
    <col min="2" max="2" width="42.5703125" style="2" customWidth="1"/>
    <col min="3" max="3" width="11.28515625" customWidth="1"/>
  </cols>
  <sheetData>
    <row r="1" spans="1:4" ht="32.25" customHeight="1" x14ac:dyDescent="0.25">
      <c r="A1" s="65" t="s">
        <v>63</v>
      </c>
      <c r="B1" s="65"/>
      <c r="C1" s="65"/>
      <c r="D1" s="65"/>
    </row>
    <row r="2" spans="1:4" ht="30" x14ac:dyDescent="0.25">
      <c r="A2" s="30"/>
      <c r="B2" s="35" t="s">
        <v>11</v>
      </c>
      <c r="C2" s="30" t="s">
        <v>30</v>
      </c>
      <c r="D2" s="30" t="s">
        <v>20</v>
      </c>
    </row>
    <row r="3" spans="1:4" x14ac:dyDescent="0.25">
      <c r="A3" s="31">
        <v>1</v>
      </c>
      <c r="B3" s="16" t="s">
        <v>3</v>
      </c>
      <c r="C3" s="21"/>
      <c r="D3" s="20" t="e">
        <f>RANK(C3,C3:C32)</f>
        <v>#N/A</v>
      </c>
    </row>
    <row r="4" spans="1:4" x14ac:dyDescent="0.25">
      <c r="A4" s="31">
        <v>2</v>
      </c>
      <c r="B4" s="16" t="s">
        <v>4</v>
      </c>
      <c r="C4" s="21"/>
      <c r="D4" s="20" t="e">
        <f>RANK(C4,C3:C32)</f>
        <v>#N/A</v>
      </c>
    </row>
    <row r="5" spans="1:4" x14ac:dyDescent="0.25">
      <c r="A5" s="31">
        <v>3</v>
      </c>
      <c r="B5" s="16" t="s">
        <v>0</v>
      </c>
      <c r="C5" s="21"/>
      <c r="D5" s="20" t="e">
        <f>RANK(C5,C3:C32)</f>
        <v>#N/A</v>
      </c>
    </row>
    <row r="6" spans="1:4" x14ac:dyDescent="0.25">
      <c r="A6" s="31">
        <v>4</v>
      </c>
      <c r="B6" s="16" t="s">
        <v>57</v>
      </c>
      <c r="C6" s="21"/>
      <c r="D6" s="20" t="e">
        <f>RANK(C6,C3:C32)</f>
        <v>#N/A</v>
      </c>
    </row>
    <row r="7" spans="1:4" x14ac:dyDescent="0.25">
      <c r="A7" s="31">
        <v>5</v>
      </c>
      <c r="B7" s="16" t="s">
        <v>5</v>
      </c>
      <c r="C7" s="21"/>
      <c r="D7" s="20" t="e">
        <f>RANK(C7,C3:C32)</f>
        <v>#N/A</v>
      </c>
    </row>
    <row r="8" spans="1:4" x14ac:dyDescent="0.25">
      <c r="A8" s="31">
        <v>6</v>
      </c>
      <c r="B8" s="16" t="s">
        <v>6</v>
      </c>
      <c r="C8" s="21"/>
      <c r="D8" s="20" t="e">
        <f>RANK(C8,C3:C32)</f>
        <v>#N/A</v>
      </c>
    </row>
    <row r="9" spans="1:4" x14ac:dyDescent="0.25">
      <c r="A9" s="31">
        <v>7</v>
      </c>
      <c r="B9" s="16" t="s">
        <v>7</v>
      </c>
      <c r="C9" s="21"/>
      <c r="D9" s="20" t="e">
        <f>RANK(C9,C3:C32)</f>
        <v>#N/A</v>
      </c>
    </row>
    <row r="10" spans="1:4" x14ac:dyDescent="0.25">
      <c r="A10" s="31">
        <v>8</v>
      </c>
      <c r="B10" s="16" t="s">
        <v>8</v>
      </c>
      <c r="C10" s="21"/>
      <c r="D10" s="20" t="e">
        <f>RANK(C10,C3:C32)</f>
        <v>#N/A</v>
      </c>
    </row>
    <row r="11" spans="1:4" x14ac:dyDescent="0.25">
      <c r="A11" s="31">
        <v>9</v>
      </c>
      <c r="B11" s="16" t="s">
        <v>1</v>
      </c>
      <c r="C11" s="21"/>
      <c r="D11" s="20" t="e">
        <f>RANK(C11,C3:C32)</f>
        <v>#N/A</v>
      </c>
    </row>
    <row r="12" spans="1:4" x14ac:dyDescent="0.25">
      <c r="A12" s="31">
        <v>10</v>
      </c>
      <c r="B12" s="16" t="s">
        <v>2</v>
      </c>
      <c r="C12" s="21"/>
      <c r="D12" s="20" t="e">
        <f>RANK(C12,C3:C32)</f>
        <v>#N/A</v>
      </c>
    </row>
    <row r="13" spans="1:4" x14ac:dyDescent="0.25">
      <c r="A13" s="31">
        <v>11</v>
      </c>
      <c r="B13" s="16" t="s">
        <v>9</v>
      </c>
      <c r="C13" s="21"/>
      <c r="D13" s="20" t="e">
        <f>RANK(C13,C3:C32)</f>
        <v>#N/A</v>
      </c>
    </row>
    <row r="14" spans="1:4" x14ac:dyDescent="0.25">
      <c r="A14" s="31">
        <v>12</v>
      </c>
      <c r="B14" s="16" t="s">
        <v>32</v>
      </c>
      <c r="C14" s="21"/>
      <c r="D14" s="20" t="e">
        <f>RANK(C14,C3:C32)</f>
        <v>#N/A</v>
      </c>
    </row>
    <row r="15" spans="1:4" x14ac:dyDescent="0.25">
      <c r="A15" s="31">
        <v>13</v>
      </c>
      <c r="B15" s="16" t="s">
        <v>33</v>
      </c>
      <c r="C15" s="21"/>
      <c r="D15" s="20" t="e">
        <f>RANK(C15,C3:C32)</f>
        <v>#N/A</v>
      </c>
    </row>
    <row r="16" spans="1:4" x14ac:dyDescent="0.25">
      <c r="A16" s="31">
        <v>14</v>
      </c>
      <c r="B16" s="16" t="s">
        <v>34</v>
      </c>
      <c r="C16" s="21"/>
      <c r="D16" s="20" t="e">
        <f>RANK(C16,C3:C32)</f>
        <v>#N/A</v>
      </c>
    </row>
    <row r="17" spans="1:4" x14ac:dyDescent="0.25">
      <c r="A17" s="31">
        <v>15</v>
      </c>
      <c r="B17" s="16" t="s">
        <v>35</v>
      </c>
      <c r="C17" s="21"/>
      <c r="D17" s="20" t="e">
        <f>RANK(C17,C3:C32)</f>
        <v>#N/A</v>
      </c>
    </row>
    <row r="18" spans="1:4" x14ac:dyDescent="0.25">
      <c r="A18" s="31">
        <v>16</v>
      </c>
      <c r="B18" s="16" t="s">
        <v>36</v>
      </c>
      <c r="C18" s="21"/>
      <c r="D18" s="20" t="e">
        <f>RANK(C18,C3:C32)</f>
        <v>#N/A</v>
      </c>
    </row>
    <row r="19" spans="1:4" x14ac:dyDescent="0.25">
      <c r="A19" s="31">
        <v>17</v>
      </c>
      <c r="B19" s="16" t="s">
        <v>37</v>
      </c>
      <c r="C19" s="21"/>
      <c r="D19" s="20" t="e">
        <f>RANK(C19,C3:C32)</f>
        <v>#N/A</v>
      </c>
    </row>
    <row r="20" spans="1:4" x14ac:dyDescent="0.25">
      <c r="A20" s="31">
        <v>18</v>
      </c>
      <c r="B20" s="16" t="s">
        <v>38</v>
      </c>
      <c r="C20" s="21"/>
      <c r="D20" s="20" t="e">
        <f>RANK(C20,C3:C32)</f>
        <v>#N/A</v>
      </c>
    </row>
    <row r="21" spans="1:4" x14ac:dyDescent="0.25">
      <c r="A21" s="31">
        <v>19</v>
      </c>
      <c r="B21" s="16" t="s">
        <v>39</v>
      </c>
      <c r="C21" s="21"/>
      <c r="D21" s="20" t="e">
        <f>RANK(C21,C3:C32)</f>
        <v>#N/A</v>
      </c>
    </row>
    <row r="22" spans="1:4" x14ac:dyDescent="0.25">
      <c r="A22" s="31">
        <v>20</v>
      </c>
      <c r="B22" s="16" t="s">
        <v>40</v>
      </c>
      <c r="C22" s="21"/>
      <c r="D22" s="20" t="e">
        <f>RANK(C22,C3:C32)</f>
        <v>#N/A</v>
      </c>
    </row>
    <row r="23" spans="1:4" x14ac:dyDescent="0.25">
      <c r="A23" s="31">
        <v>21</v>
      </c>
      <c r="B23" s="16" t="s">
        <v>41</v>
      </c>
      <c r="C23" s="21"/>
      <c r="D23" s="20" t="e">
        <f>RANK(C23,C3:C32)</f>
        <v>#N/A</v>
      </c>
    </row>
    <row r="24" spans="1:4" x14ac:dyDescent="0.25">
      <c r="A24" s="31">
        <v>22</v>
      </c>
      <c r="B24" s="16" t="s">
        <v>42</v>
      </c>
      <c r="C24" s="21"/>
      <c r="D24" s="20" t="e">
        <f>RANK(C24,C3:C32)</f>
        <v>#N/A</v>
      </c>
    </row>
    <row r="25" spans="1:4" x14ac:dyDescent="0.25">
      <c r="A25" s="31">
        <v>23</v>
      </c>
      <c r="B25" s="16" t="s">
        <v>43</v>
      </c>
      <c r="C25" s="21"/>
      <c r="D25" s="20" t="e">
        <f>RANK(C25,C3:C32)</f>
        <v>#N/A</v>
      </c>
    </row>
    <row r="26" spans="1:4" x14ac:dyDescent="0.25">
      <c r="A26" s="31">
        <v>24</v>
      </c>
      <c r="B26" s="16" t="s">
        <v>10</v>
      </c>
      <c r="C26" s="21"/>
      <c r="D26" s="20" t="e">
        <f>RANK(C26,C3:C32)</f>
        <v>#N/A</v>
      </c>
    </row>
    <row r="27" spans="1:4" x14ac:dyDescent="0.25">
      <c r="A27" s="31">
        <v>25</v>
      </c>
      <c r="B27" s="16" t="s">
        <v>44</v>
      </c>
      <c r="C27" s="21"/>
      <c r="D27" s="20" t="e">
        <f>RANK(C27,C3:C32)</f>
        <v>#N/A</v>
      </c>
    </row>
    <row r="28" spans="1:4" x14ac:dyDescent="0.25">
      <c r="A28" s="31">
        <v>26</v>
      </c>
      <c r="B28" s="16" t="s">
        <v>45</v>
      </c>
      <c r="C28" s="21"/>
      <c r="D28" s="20" t="e">
        <f>RANK(C28,C3:C32)</f>
        <v>#N/A</v>
      </c>
    </row>
    <row r="29" spans="1:4" x14ac:dyDescent="0.25">
      <c r="A29" s="31">
        <v>27</v>
      </c>
      <c r="B29" s="16" t="s">
        <v>46</v>
      </c>
      <c r="C29" s="21"/>
      <c r="D29" s="20" t="e">
        <f>RANK(C29,C3:C32)</f>
        <v>#N/A</v>
      </c>
    </row>
    <row r="30" spans="1:4" x14ac:dyDescent="0.25">
      <c r="A30" s="31">
        <v>28</v>
      </c>
      <c r="B30" s="16" t="s">
        <v>47</v>
      </c>
      <c r="C30" s="21"/>
      <c r="D30" s="20" t="e">
        <f>RANK(C30,C3:C32)</f>
        <v>#N/A</v>
      </c>
    </row>
    <row r="31" spans="1:4" x14ac:dyDescent="0.25">
      <c r="A31" s="31">
        <v>29</v>
      </c>
      <c r="B31" s="16" t="s">
        <v>48</v>
      </c>
      <c r="C31" s="21"/>
      <c r="D31" s="20" t="e">
        <f>RANK(C31,C3:C32)</f>
        <v>#N/A</v>
      </c>
    </row>
    <row r="32" spans="1:4" x14ac:dyDescent="0.25">
      <c r="A32" s="31">
        <v>30</v>
      </c>
      <c r="B32" s="16" t="s">
        <v>49</v>
      </c>
      <c r="C32" s="21"/>
      <c r="D32" s="20" t="e">
        <f>RANK(C32,C3:C32)</f>
        <v>#N/A</v>
      </c>
    </row>
    <row r="33" spans="1:3" x14ac:dyDescent="0.25">
      <c r="A33" s="50"/>
      <c r="B33" s="51" t="s">
        <v>67</v>
      </c>
      <c r="C33" s="50"/>
    </row>
    <row r="34" spans="1:3" x14ac:dyDescent="0.25">
      <c r="A34" s="50"/>
      <c r="B34" s="51" t="s">
        <v>68</v>
      </c>
      <c r="C34" s="50"/>
    </row>
  </sheetData>
  <mergeCells count="1">
    <mergeCell ref="A1:D1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19" workbookViewId="0">
      <selection activeCell="E2" sqref="E2:E31"/>
    </sheetView>
  </sheetViews>
  <sheetFormatPr defaultRowHeight="15" x14ac:dyDescent="0.25"/>
  <cols>
    <col min="2" max="2" width="41.42578125" customWidth="1"/>
    <col min="4" max="4" width="11.7109375" customWidth="1"/>
  </cols>
  <sheetData>
    <row r="1" spans="1:6" ht="30" x14ac:dyDescent="0.25">
      <c r="A1" s="30"/>
      <c r="B1" s="56" t="s">
        <v>11</v>
      </c>
      <c r="C1" s="58" t="s">
        <v>69</v>
      </c>
      <c r="D1" s="58" t="s">
        <v>70</v>
      </c>
      <c r="E1" s="58" t="s">
        <v>71</v>
      </c>
      <c r="F1" s="17" t="s">
        <v>25</v>
      </c>
    </row>
    <row r="2" spans="1:6" x14ac:dyDescent="0.25">
      <c r="A2" s="31">
        <v>1</v>
      </c>
      <c r="B2" s="57" t="s">
        <v>3</v>
      </c>
      <c r="C2" s="59">
        <v>0.16250000000000001</v>
      </c>
      <c r="D2" s="59">
        <v>0.24652777777777779</v>
      </c>
      <c r="E2" s="59">
        <f>AVERAGE(C2:D2)</f>
        <v>0.20451388888888888</v>
      </c>
      <c r="F2" s="20">
        <f>RANK(E2,E2:E31,1)</f>
        <v>24</v>
      </c>
    </row>
    <row r="3" spans="1:6" x14ac:dyDescent="0.25">
      <c r="A3" s="31">
        <v>2</v>
      </c>
      <c r="B3" s="57" t="s">
        <v>4</v>
      </c>
      <c r="C3" s="59">
        <v>0.1423611111111111</v>
      </c>
      <c r="D3" s="59">
        <v>0.17847222222222223</v>
      </c>
      <c r="E3" s="59">
        <f t="shared" ref="E3:E31" si="0">AVERAGE(C3:D3)</f>
        <v>0.16041666666666665</v>
      </c>
      <c r="F3" s="20">
        <f>RANK(E3,E2:E31,1)</f>
        <v>5</v>
      </c>
    </row>
    <row r="4" spans="1:6" x14ac:dyDescent="0.25">
      <c r="A4" s="31">
        <v>3</v>
      </c>
      <c r="B4" s="57" t="s">
        <v>0</v>
      </c>
      <c r="C4" s="59">
        <v>0.15277777777777776</v>
      </c>
      <c r="D4" s="59">
        <v>0.20625000000000002</v>
      </c>
      <c r="E4" s="59">
        <f t="shared" si="0"/>
        <v>0.17951388888888889</v>
      </c>
      <c r="F4" s="20">
        <f>RANK(E4,E2:E31,1)</f>
        <v>18</v>
      </c>
    </row>
    <row r="5" spans="1:6" x14ac:dyDescent="0.25">
      <c r="A5" s="31">
        <v>4</v>
      </c>
      <c r="B5" s="57" t="s">
        <v>57</v>
      </c>
      <c r="C5" s="59">
        <v>0.15625</v>
      </c>
      <c r="D5" s="59">
        <v>0.28750000000000003</v>
      </c>
      <c r="E5" s="59">
        <f t="shared" si="0"/>
        <v>0.22187500000000002</v>
      </c>
      <c r="F5" s="20">
        <f>RANK(E5,E2:E31,1)</f>
        <v>26</v>
      </c>
    </row>
    <row r="6" spans="1:6" x14ac:dyDescent="0.25">
      <c r="A6" s="31">
        <v>5</v>
      </c>
      <c r="B6" s="57" t="s">
        <v>5</v>
      </c>
      <c r="C6" s="59">
        <v>0.1361111111111111</v>
      </c>
      <c r="D6" s="59">
        <v>0.21249999999999999</v>
      </c>
      <c r="E6" s="59">
        <f t="shared" si="0"/>
        <v>0.17430555555555555</v>
      </c>
      <c r="F6" s="20">
        <f>RANK(E6,E2:E31,1)</f>
        <v>14</v>
      </c>
    </row>
    <row r="7" spans="1:6" x14ac:dyDescent="0.25">
      <c r="A7" s="31">
        <v>6</v>
      </c>
      <c r="B7" s="57" t="s">
        <v>6</v>
      </c>
      <c r="C7" s="59">
        <v>0.15069444444444444</v>
      </c>
      <c r="D7" s="59">
        <v>0.21319444444444444</v>
      </c>
      <c r="E7" s="59">
        <f t="shared" si="0"/>
        <v>0.18194444444444444</v>
      </c>
      <c r="F7" s="20">
        <f>RANK(E7,E2:E31,1)</f>
        <v>20</v>
      </c>
    </row>
    <row r="8" spans="1:6" x14ac:dyDescent="0.25">
      <c r="A8" s="31">
        <v>7</v>
      </c>
      <c r="B8" s="57" t="s">
        <v>7</v>
      </c>
      <c r="C8" s="59">
        <v>0.13541666666666666</v>
      </c>
      <c r="D8" s="59">
        <v>0.18611111111111112</v>
      </c>
      <c r="E8" s="59">
        <f t="shared" si="0"/>
        <v>0.16076388888888887</v>
      </c>
      <c r="F8" s="20">
        <f>RANK(E8,E2:E31,1)</f>
        <v>6</v>
      </c>
    </row>
    <row r="9" spans="1:6" x14ac:dyDescent="0.25">
      <c r="A9" s="31">
        <v>8</v>
      </c>
      <c r="B9" s="57" t="s">
        <v>8</v>
      </c>
      <c r="C9" s="59">
        <v>0.12083333333333333</v>
      </c>
      <c r="D9" s="59">
        <v>0.18680555555555556</v>
      </c>
      <c r="E9" s="59">
        <f t="shared" si="0"/>
        <v>0.15381944444444445</v>
      </c>
      <c r="F9" s="20">
        <f>RANK(E9,E2:E31,1)</f>
        <v>2</v>
      </c>
    </row>
    <row r="10" spans="1:6" x14ac:dyDescent="0.25">
      <c r="A10" s="31">
        <v>9</v>
      </c>
      <c r="B10" s="57" t="s">
        <v>1</v>
      </c>
      <c r="C10" s="59">
        <v>0.13958333333333334</v>
      </c>
      <c r="D10" s="59">
        <v>0.21875</v>
      </c>
      <c r="E10" s="59">
        <f t="shared" si="0"/>
        <v>0.17916666666666667</v>
      </c>
      <c r="F10" s="20">
        <f>RANK(E10,E2:E31,1)</f>
        <v>17</v>
      </c>
    </row>
    <row r="11" spans="1:6" x14ac:dyDescent="0.25">
      <c r="A11" s="31">
        <v>10</v>
      </c>
      <c r="B11" s="57" t="s">
        <v>2</v>
      </c>
      <c r="C11" s="59">
        <v>0.1423611111111111</v>
      </c>
      <c r="D11" s="59">
        <v>0.20486111111111113</v>
      </c>
      <c r="E11" s="59">
        <f t="shared" si="0"/>
        <v>0.1736111111111111</v>
      </c>
      <c r="F11" s="20">
        <f>RANK(E11,E2:E31,1)</f>
        <v>13</v>
      </c>
    </row>
    <row r="12" spans="1:6" x14ac:dyDescent="0.25">
      <c r="A12" s="31">
        <v>11</v>
      </c>
      <c r="B12" s="57" t="s">
        <v>9</v>
      </c>
      <c r="C12" s="59">
        <v>0.13680555555555554</v>
      </c>
      <c r="D12" s="59">
        <v>0.18888888888888888</v>
      </c>
      <c r="E12" s="59">
        <f t="shared" si="0"/>
        <v>0.1628472222222222</v>
      </c>
      <c r="F12" s="20">
        <f>RANK(E12,E2:E31,1)</f>
        <v>7</v>
      </c>
    </row>
    <row r="13" spans="1:6" x14ac:dyDescent="0.25">
      <c r="A13" s="31">
        <v>12</v>
      </c>
      <c r="B13" s="57" t="s">
        <v>32</v>
      </c>
      <c r="C13" s="59">
        <v>0.14861111111111111</v>
      </c>
      <c r="D13" s="59">
        <v>0.19444444444444445</v>
      </c>
      <c r="E13" s="59">
        <f t="shared" si="0"/>
        <v>0.17152777777777778</v>
      </c>
      <c r="F13" s="20">
        <f>RANK(E13,E2:E31,1)</f>
        <v>10</v>
      </c>
    </row>
    <row r="14" spans="1:6" x14ac:dyDescent="0.25">
      <c r="A14" s="31">
        <v>13</v>
      </c>
      <c r="B14" s="57" t="s">
        <v>33</v>
      </c>
      <c r="C14" s="36">
        <v>100</v>
      </c>
      <c r="D14" s="36">
        <v>100</v>
      </c>
      <c r="E14" s="59">
        <f t="shared" si="0"/>
        <v>100</v>
      </c>
      <c r="F14" s="20">
        <f>RANK(E14,E2:E31,1)</f>
        <v>28</v>
      </c>
    </row>
    <row r="15" spans="1:6" x14ac:dyDescent="0.25">
      <c r="A15" s="31">
        <v>14</v>
      </c>
      <c r="B15" s="57" t="s">
        <v>34</v>
      </c>
      <c r="C15" s="59">
        <v>0.15138888888888888</v>
      </c>
      <c r="D15" s="59">
        <v>0.19027777777777777</v>
      </c>
      <c r="E15" s="59">
        <f t="shared" si="0"/>
        <v>0.17083333333333334</v>
      </c>
      <c r="F15" s="20">
        <f>RANK(E15,E2:E31,1)</f>
        <v>9</v>
      </c>
    </row>
    <row r="16" spans="1:6" x14ac:dyDescent="0.25">
      <c r="A16" s="31">
        <v>15</v>
      </c>
      <c r="B16" s="57" t="s">
        <v>35</v>
      </c>
      <c r="C16" s="59">
        <v>0.14652777777777778</v>
      </c>
      <c r="D16" s="59">
        <v>0.20694444444444446</v>
      </c>
      <c r="E16" s="59">
        <f t="shared" si="0"/>
        <v>0.17673611111111112</v>
      </c>
      <c r="F16" s="20">
        <f>RANK(E16,E2:E31,1)</f>
        <v>16</v>
      </c>
    </row>
    <row r="17" spans="1:6" x14ac:dyDescent="0.25">
      <c r="A17" s="31">
        <v>16</v>
      </c>
      <c r="B17" s="57" t="s">
        <v>36</v>
      </c>
      <c r="C17" s="59">
        <v>0.13402777777777777</v>
      </c>
      <c r="D17" s="59">
        <v>0.17916666666666667</v>
      </c>
      <c r="E17" s="59">
        <f t="shared" si="0"/>
        <v>0.15659722222222222</v>
      </c>
      <c r="F17" s="20">
        <f>RANK(E17,E2:E31,1)</f>
        <v>3</v>
      </c>
    </row>
    <row r="18" spans="1:6" x14ac:dyDescent="0.25">
      <c r="A18" s="31">
        <v>17</v>
      </c>
      <c r="B18" s="57" t="s">
        <v>37</v>
      </c>
      <c r="C18" s="59">
        <v>0.14652777777777778</v>
      </c>
      <c r="D18" s="59">
        <v>0.20486111111111113</v>
      </c>
      <c r="E18" s="59">
        <f t="shared" si="0"/>
        <v>0.17569444444444446</v>
      </c>
      <c r="F18" s="20">
        <f>RANK(E18,E2:E31,1)</f>
        <v>15</v>
      </c>
    </row>
    <row r="19" spans="1:6" x14ac:dyDescent="0.25">
      <c r="A19" s="31">
        <v>18</v>
      </c>
      <c r="B19" s="57" t="s">
        <v>38</v>
      </c>
      <c r="C19" s="59">
        <v>0.16250000000000001</v>
      </c>
      <c r="D19" s="59">
        <v>0.21111111111111111</v>
      </c>
      <c r="E19" s="59">
        <f t="shared" si="0"/>
        <v>0.18680555555555556</v>
      </c>
      <c r="F19" s="20">
        <f>RANK(E19,E2:E31,1)</f>
        <v>22</v>
      </c>
    </row>
    <row r="20" spans="1:6" x14ac:dyDescent="0.25">
      <c r="A20" s="31">
        <v>19</v>
      </c>
      <c r="B20" s="57" t="s">
        <v>39</v>
      </c>
      <c r="C20" s="59">
        <v>0.13333333333333333</v>
      </c>
      <c r="D20" s="59">
        <v>0.18055555555555555</v>
      </c>
      <c r="E20" s="59">
        <f t="shared" si="0"/>
        <v>0.15694444444444444</v>
      </c>
      <c r="F20" s="20">
        <f>RANK(E20,E2:E31,1)</f>
        <v>4</v>
      </c>
    </row>
    <row r="21" spans="1:6" x14ac:dyDescent="0.25">
      <c r="A21" s="31">
        <v>20</v>
      </c>
      <c r="B21" s="57" t="s">
        <v>40</v>
      </c>
      <c r="C21" s="59">
        <v>0.14861111111111111</v>
      </c>
      <c r="D21" s="59">
        <v>0.19444444444444445</v>
      </c>
      <c r="E21" s="59">
        <f t="shared" si="0"/>
        <v>0.17152777777777778</v>
      </c>
      <c r="F21" s="20">
        <f>RANK(E21,E2:E31,1)</f>
        <v>10</v>
      </c>
    </row>
    <row r="22" spans="1:6" x14ac:dyDescent="0.25">
      <c r="A22" s="31">
        <v>21</v>
      </c>
      <c r="B22" s="57" t="s">
        <v>41</v>
      </c>
      <c r="C22" s="36">
        <v>100</v>
      </c>
      <c r="D22" s="36">
        <v>100</v>
      </c>
      <c r="E22" s="59">
        <f t="shared" si="0"/>
        <v>100</v>
      </c>
      <c r="F22" s="20">
        <f>RANK(E22,E2:E31,1)</f>
        <v>28</v>
      </c>
    </row>
    <row r="23" spans="1:6" x14ac:dyDescent="0.25">
      <c r="A23" s="31">
        <v>22</v>
      </c>
      <c r="B23" s="57" t="s">
        <v>42</v>
      </c>
      <c r="C23" s="59">
        <v>0.17847222222222223</v>
      </c>
      <c r="D23" s="59">
        <v>0.28750000000000003</v>
      </c>
      <c r="E23" s="59">
        <f t="shared" si="0"/>
        <v>0.23298611111111112</v>
      </c>
      <c r="F23" s="20">
        <f>RANK(E23,E2:E31,1)</f>
        <v>27</v>
      </c>
    </row>
    <row r="24" spans="1:6" x14ac:dyDescent="0.25">
      <c r="A24" s="31">
        <v>23</v>
      </c>
      <c r="B24" s="57" t="s">
        <v>43</v>
      </c>
      <c r="C24" s="59">
        <v>0.1277777777777778</v>
      </c>
      <c r="D24" s="59">
        <v>0.17013888888888887</v>
      </c>
      <c r="E24" s="59">
        <f t="shared" si="0"/>
        <v>0.14895833333333333</v>
      </c>
      <c r="F24" s="20">
        <f>RANK(E24,E2:E31,1)</f>
        <v>1</v>
      </c>
    </row>
    <row r="25" spans="1:6" x14ac:dyDescent="0.25">
      <c r="A25" s="31">
        <v>24</v>
      </c>
      <c r="B25" s="57" t="s">
        <v>10</v>
      </c>
      <c r="C25" s="59">
        <v>0.14930555555555555</v>
      </c>
      <c r="D25" s="59">
        <v>0.19722222222222222</v>
      </c>
      <c r="E25" s="59">
        <f t="shared" si="0"/>
        <v>0.17326388888888888</v>
      </c>
      <c r="F25" s="20">
        <f>RANK(E25,E2:E31,1)</f>
        <v>12</v>
      </c>
    </row>
    <row r="26" spans="1:6" x14ac:dyDescent="0.25">
      <c r="A26" s="31">
        <v>25</v>
      </c>
      <c r="B26" s="57" t="s">
        <v>44</v>
      </c>
      <c r="C26" s="59">
        <v>0.16111111111111112</v>
      </c>
      <c r="D26" s="59">
        <v>0.20486111111111113</v>
      </c>
      <c r="E26" s="59">
        <f t="shared" si="0"/>
        <v>0.18298611111111113</v>
      </c>
      <c r="F26" s="20">
        <f>RANK(E26,E2:E31,1)</f>
        <v>21</v>
      </c>
    </row>
    <row r="27" spans="1:6" x14ac:dyDescent="0.25">
      <c r="A27" s="31">
        <v>26</v>
      </c>
      <c r="B27" s="57" t="s">
        <v>45</v>
      </c>
      <c r="C27" s="59">
        <v>0.18680555555555556</v>
      </c>
      <c r="D27" s="59">
        <v>0.22500000000000001</v>
      </c>
      <c r="E27" s="59">
        <f t="shared" si="0"/>
        <v>0.20590277777777777</v>
      </c>
      <c r="F27" s="20">
        <f>RANK(E27,E2:E31,1)</f>
        <v>25</v>
      </c>
    </row>
    <row r="28" spans="1:6" x14ac:dyDescent="0.25">
      <c r="A28" s="31">
        <v>27</v>
      </c>
      <c r="B28" s="57" t="s">
        <v>46</v>
      </c>
      <c r="C28" s="59">
        <v>0.14375000000000002</v>
      </c>
      <c r="D28" s="59">
        <v>0.19652777777777777</v>
      </c>
      <c r="E28" s="59">
        <f t="shared" si="0"/>
        <v>0.1701388888888889</v>
      </c>
      <c r="F28" s="20">
        <f>RANK(E28,E2:E31,1)</f>
        <v>8</v>
      </c>
    </row>
    <row r="29" spans="1:6" x14ac:dyDescent="0.25">
      <c r="A29" s="31">
        <v>28</v>
      </c>
      <c r="B29" s="57" t="s">
        <v>47</v>
      </c>
      <c r="C29" s="59">
        <v>0.13680555555555554</v>
      </c>
      <c r="D29" s="59">
        <v>0.24444444444444446</v>
      </c>
      <c r="E29" s="59">
        <f t="shared" si="0"/>
        <v>0.19062499999999999</v>
      </c>
      <c r="F29" s="20">
        <f>RANK(E29,E2:E31,1)</f>
        <v>23</v>
      </c>
    </row>
    <row r="30" spans="1:6" x14ac:dyDescent="0.25">
      <c r="A30" s="31">
        <v>29</v>
      </c>
      <c r="B30" s="57" t="s">
        <v>48</v>
      </c>
      <c r="C30" s="59">
        <v>0.15416666666666667</v>
      </c>
      <c r="D30" s="59">
        <v>0.2076388888888889</v>
      </c>
      <c r="E30" s="59">
        <f t="shared" si="0"/>
        <v>0.1809027777777778</v>
      </c>
      <c r="F30" s="20">
        <f>RANK(E30,E2:E31,1)</f>
        <v>19</v>
      </c>
    </row>
    <row r="31" spans="1:6" x14ac:dyDescent="0.25">
      <c r="A31" s="31">
        <v>30</v>
      </c>
      <c r="B31" s="57" t="s">
        <v>49</v>
      </c>
      <c r="C31" s="36">
        <v>100</v>
      </c>
      <c r="D31" s="36">
        <v>100</v>
      </c>
      <c r="E31" s="59">
        <f t="shared" si="0"/>
        <v>100</v>
      </c>
      <c r="F31" s="20">
        <f>RANK(E31,E2:E31,1)</f>
        <v>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sqref="A1:H31"/>
    </sheetView>
  </sheetViews>
  <sheetFormatPr defaultRowHeight="15" x14ac:dyDescent="0.25"/>
  <cols>
    <col min="1" max="1" width="4" customWidth="1"/>
    <col min="2" max="2" width="41.7109375" customWidth="1"/>
    <col min="8" max="8" width="10.7109375" customWidth="1"/>
  </cols>
  <sheetData>
    <row r="1" spans="1:8" x14ac:dyDescent="0.25">
      <c r="A1" s="17"/>
      <c r="B1" s="23"/>
      <c r="C1" s="17"/>
      <c r="D1" s="17"/>
      <c r="E1" s="17"/>
      <c r="F1" s="17"/>
      <c r="G1" s="17"/>
      <c r="H1" s="17"/>
    </row>
    <row r="2" spans="1:8" x14ac:dyDescent="0.25">
      <c r="A2" s="36"/>
      <c r="B2" s="37"/>
      <c r="C2" s="38"/>
      <c r="D2" s="38"/>
      <c r="E2" s="38"/>
      <c r="F2" s="38"/>
      <c r="G2" s="38"/>
      <c r="H2" s="38"/>
    </row>
    <row r="3" spans="1:8" x14ac:dyDescent="0.25">
      <c r="A3" s="36"/>
      <c r="B3" s="37"/>
      <c r="C3" s="38"/>
      <c r="D3" s="38"/>
      <c r="E3" s="38"/>
      <c r="F3" s="38"/>
      <c r="G3" s="38"/>
      <c r="H3" s="38"/>
    </row>
    <row r="4" spans="1:8" x14ac:dyDescent="0.25">
      <c r="A4" s="36"/>
      <c r="B4" s="37"/>
      <c r="C4" s="38"/>
      <c r="D4" s="38"/>
      <c r="E4" s="38"/>
      <c r="F4" s="38"/>
      <c r="G4" s="38"/>
      <c r="H4" s="38"/>
    </row>
    <row r="5" spans="1:8" x14ac:dyDescent="0.25">
      <c r="A5" s="36"/>
      <c r="B5" s="37"/>
      <c r="C5" s="38"/>
      <c r="D5" s="38"/>
      <c r="E5" s="38"/>
      <c r="F5" s="38"/>
      <c r="G5" s="38"/>
      <c r="H5" s="38"/>
    </row>
    <row r="6" spans="1:8" x14ac:dyDescent="0.25">
      <c r="A6" s="36"/>
      <c r="B6" s="37"/>
      <c r="C6" s="38"/>
      <c r="D6" s="38"/>
      <c r="E6" s="38"/>
      <c r="F6" s="38"/>
      <c r="G6" s="38"/>
      <c r="H6" s="38"/>
    </row>
    <row r="7" spans="1:8" x14ac:dyDescent="0.25">
      <c r="A7" s="36"/>
      <c r="B7" s="37"/>
      <c r="C7" s="38"/>
      <c r="D7" s="38"/>
      <c r="E7" s="38"/>
      <c r="F7" s="38"/>
      <c r="G7" s="38"/>
      <c r="H7" s="38"/>
    </row>
    <row r="8" spans="1:8" x14ac:dyDescent="0.25">
      <c r="A8" s="36"/>
      <c r="B8" s="37"/>
      <c r="C8" s="38"/>
      <c r="D8" s="38"/>
      <c r="E8" s="38"/>
      <c r="F8" s="38"/>
      <c r="G8" s="38"/>
      <c r="H8" s="38"/>
    </row>
    <row r="9" spans="1:8" x14ac:dyDescent="0.25">
      <c r="A9" s="36"/>
      <c r="B9" s="37"/>
      <c r="C9" s="38"/>
      <c r="D9" s="38"/>
      <c r="E9" s="38"/>
      <c r="F9" s="38"/>
      <c r="G9" s="38"/>
      <c r="H9" s="38"/>
    </row>
    <row r="10" spans="1:8" x14ac:dyDescent="0.25">
      <c r="A10" s="36"/>
      <c r="B10" s="37"/>
      <c r="C10" s="38"/>
      <c r="D10" s="38"/>
      <c r="E10" s="38"/>
      <c r="F10" s="38"/>
      <c r="G10" s="38"/>
      <c r="H10" s="38"/>
    </row>
    <row r="11" spans="1:8" x14ac:dyDescent="0.25">
      <c r="A11" s="36"/>
      <c r="B11" s="37"/>
      <c r="C11" s="38"/>
      <c r="D11" s="38"/>
      <c r="E11" s="38"/>
      <c r="F11" s="38"/>
      <c r="G11" s="38"/>
      <c r="H11" s="38"/>
    </row>
    <row r="12" spans="1:8" x14ac:dyDescent="0.25">
      <c r="A12" s="36"/>
      <c r="B12" s="37"/>
      <c r="C12" s="38"/>
      <c r="D12" s="38"/>
      <c r="E12" s="38"/>
      <c r="F12" s="38"/>
      <c r="G12" s="38"/>
      <c r="H12" s="38"/>
    </row>
    <row r="13" spans="1:8" x14ac:dyDescent="0.25">
      <c r="A13" s="36"/>
      <c r="B13" s="37"/>
      <c r="C13" s="38"/>
      <c r="D13" s="38"/>
      <c r="E13" s="38"/>
      <c r="F13" s="38"/>
      <c r="G13" s="38"/>
      <c r="H13" s="38"/>
    </row>
    <row r="14" spans="1:8" x14ac:dyDescent="0.25">
      <c r="A14" s="36"/>
      <c r="B14" s="37"/>
      <c r="C14" s="38"/>
      <c r="D14" s="38"/>
      <c r="E14" s="38"/>
      <c r="F14" s="38"/>
      <c r="G14" s="38"/>
      <c r="H14" s="38"/>
    </row>
    <row r="15" spans="1:8" x14ac:dyDescent="0.25">
      <c r="A15" s="36"/>
      <c r="B15" s="37"/>
      <c r="C15" s="38"/>
      <c r="D15" s="38"/>
      <c r="E15" s="38"/>
      <c r="F15" s="38"/>
      <c r="G15" s="38"/>
      <c r="H15" s="38"/>
    </row>
    <row r="16" spans="1:8" x14ac:dyDescent="0.25">
      <c r="A16" s="36"/>
      <c r="B16" s="37"/>
      <c r="C16" s="38"/>
      <c r="D16" s="38"/>
      <c r="E16" s="38"/>
      <c r="F16" s="38"/>
      <c r="G16" s="38"/>
      <c r="H16" s="38"/>
    </row>
    <row r="17" spans="1:8" x14ac:dyDescent="0.25">
      <c r="A17" s="36"/>
      <c r="B17" s="37"/>
      <c r="C17" s="38"/>
      <c r="D17" s="38"/>
      <c r="E17" s="38"/>
      <c r="F17" s="38"/>
      <c r="G17" s="38"/>
      <c r="H17" s="38"/>
    </row>
    <row r="18" spans="1:8" x14ac:dyDescent="0.25">
      <c r="A18" s="36"/>
      <c r="B18" s="37"/>
      <c r="C18" s="38"/>
      <c r="D18" s="38"/>
      <c r="E18" s="38"/>
      <c r="F18" s="38"/>
      <c r="G18" s="38"/>
      <c r="H18" s="38"/>
    </row>
    <row r="19" spans="1:8" x14ac:dyDescent="0.25">
      <c r="A19" s="36"/>
      <c r="B19" s="37"/>
      <c r="C19" s="38"/>
      <c r="D19" s="38"/>
      <c r="E19" s="38"/>
      <c r="F19" s="38"/>
      <c r="G19" s="38"/>
      <c r="H19" s="38"/>
    </row>
    <row r="20" spans="1:8" x14ac:dyDescent="0.25">
      <c r="A20" s="36"/>
      <c r="B20" s="37"/>
      <c r="C20" s="38"/>
      <c r="D20" s="38"/>
      <c r="E20" s="38"/>
      <c r="F20" s="38"/>
      <c r="G20" s="38"/>
      <c r="H20" s="38"/>
    </row>
    <row r="21" spans="1:8" x14ac:dyDescent="0.25">
      <c r="A21" s="36"/>
      <c r="B21" s="37"/>
      <c r="C21" s="38"/>
      <c r="D21" s="38"/>
      <c r="E21" s="38"/>
      <c r="F21" s="38"/>
      <c r="G21" s="38"/>
      <c r="H21" s="38"/>
    </row>
    <row r="22" spans="1:8" x14ac:dyDescent="0.25">
      <c r="A22" s="36"/>
      <c r="B22" s="37"/>
      <c r="C22" s="38"/>
      <c r="D22" s="38"/>
      <c r="E22" s="38"/>
      <c r="F22" s="38"/>
      <c r="G22" s="38"/>
      <c r="H22" s="38"/>
    </row>
    <row r="23" spans="1:8" x14ac:dyDescent="0.25">
      <c r="A23" s="36"/>
      <c r="B23" s="37"/>
      <c r="C23" s="38"/>
      <c r="D23" s="38"/>
      <c r="E23" s="38"/>
      <c r="F23" s="38"/>
      <c r="G23" s="38"/>
      <c r="H23" s="38"/>
    </row>
    <row r="24" spans="1:8" x14ac:dyDescent="0.25">
      <c r="A24" s="36"/>
      <c r="B24" s="37"/>
      <c r="C24" s="38"/>
      <c r="D24" s="38"/>
      <c r="E24" s="38"/>
      <c r="F24" s="38"/>
      <c r="G24" s="38"/>
      <c r="H24" s="38"/>
    </row>
    <row r="25" spans="1:8" x14ac:dyDescent="0.25">
      <c r="A25" s="36"/>
      <c r="B25" s="37"/>
      <c r="C25" s="38"/>
      <c r="D25" s="38"/>
      <c r="E25" s="38"/>
      <c r="F25" s="38"/>
      <c r="G25" s="38"/>
      <c r="H25" s="38"/>
    </row>
    <row r="26" spans="1:8" x14ac:dyDescent="0.25">
      <c r="A26" s="36"/>
      <c r="B26" s="37"/>
      <c r="C26" s="38"/>
      <c r="D26" s="38"/>
      <c r="E26" s="38"/>
      <c r="F26" s="38"/>
      <c r="G26" s="38"/>
      <c r="H26" s="38"/>
    </row>
    <row r="27" spans="1:8" x14ac:dyDescent="0.25">
      <c r="A27" s="36"/>
      <c r="B27" s="37"/>
      <c r="C27" s="38"/>
      <c r="D27" s="38"/>
      <c r="E27" s="38"/>
      <c r="F27" s="38"/>
      <c r="G27" s="38"/>
      <c r="H27" s="38"/>
    </row>
    <row r="28" spans="1:8" x14ac:dyDescent="0.25">
      <c r="A28" s="36"/>
      <c r="B28" s="37"/>
      <c r="C28" s="38"/>
      <c r="D28" s="38"/>
      <c r="E28" s="38"/>
      <c r="F28" s="38"/>
      <c r="G28" s="38"/>
      <c r="H28" s="38"/>
    </row>
    <row r="29" spans="1:8" x14ac:dyDescent="0.25">
      <c r="A29" s="36"/>
      <c r="B29" s="37"/>
      <c r="C29" s="38"/>
      <c r="D29" s="38"/>
      <c r="E29" s="38"/>
      <c r="F29" s="38"/>
      <c r="G29" s="38"/>
      <c r="H29" s="38"/>
    </row>
    <row r="30" spans="1:8" x14ac:dyDescent="0.25">
      <c r="A30" s="36"/>
      <c r="B30" s="37"/>
      <c r="C30" s="38"/>
      <c r="D30" s="38"/>
      <c r="E30" s="38"/>
      <c r="F30" s="38"/>
      <c r="G30" s="38"/>
      <c r="H30" s="38"/>
    </row>
    <row r="31" spans="1:8" x14ac:dyDescent="0.25">
      <c r="A31" s="47"/>
      <c r="B31" s="48"/>
      <c r="C31" s="49"/>
      <c r="D31" s="49"/>
      <c r="E31" s="38"/>
      <c r="F31" s="38"/>
      <c r="G31" s="38"/>
      <c r="H31" s="38"/>
    </row>
    <row r="32" spans="1:8" x14ac:dyDescent="0.25">
      <c r="A32" s="17"/>
      <c r="B32" s="23"/>
      <c r="C32" s="17"/>
      <c r="D32" s="17"/>
      <c r="E32" s="17"/>
      <c r="F32" s="17"/>
      <c r="G32" s="17"/>
      <c r="H3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сводный протокол</vt:lpstr>
      <vt:lpstr>штурм</vt:lpstr>
      <vt:lpstr>защита</vt:lpstr>
      <vt:lpstr>спорт</vt:lpstr>
      <vt:lpstr>стрельба</vt:lpstr>
      <vt:lpstr>строевая</vt:lpstr>
      <vt:lpstr>история</vt:lpstr>
      <vt:lpstr>1 км среднее</vt:lpstr>
      <vt:lpstr>Лист2</vt:lpstr>
      <vt:lpstr>защита!Область_печати</vt:lpstr>
      <vt:lpstr>история!Область_печати</vt:lpstr>
      <vt:lpstr>'сводный протокол'!Область_печати</vt:lpstr>
      <vt:lpstr>спорт!Область_печати</vt:lpstr>
      <vt:lpstr>стрельба!Область_печати</vt:lpstr>
      <vt:lpstr>строевая!Область_печати</vt:lpstr>
      <vt:lpstr>штурм!Область_печати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Geomorpholog</dc:creator>
  <cp:lastModifiedBy>Ольга</cp:lastModifiedBy>
  <cp:lastPrinted>2019-09-25T17:26:53Z</cp:lastPrinted>
  <dcterms:created xsi:type="dcterms:W3CDTF">2019-09-25T04:42:49Z</dcterms:created>
  <dcterms:modified xsi:type="dcterms:W3CDTF">2019-09-30T11:16:22Z</dcterms:modified>
</cp:coreProperties>
</file>